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G:\Shared drives\Gheorghe Ingenieria Compartido\Clientes\SURA ARL\Instrumentos de seguridad minera\Minería a cielo abierto\"/>
    </mc:Choice>
  </mc:AlternateContent>
  <xr:revisionPtr revIDLastSave="0" documentId="13_ncr:1_{E8D3ADD5-58AB-468D-9C9E-88C2AA96149E}" xr6:coauthVersionLast="47" xr6:coauthVersionMax="47" xr10:uidLastSave="{00000000-0000-0000-0000-000000000000}"/>
  <bookViews>
    <workbookView xWindow="-108" yWindow="-108" windowWidth="23256" windowHeight="12456" firstSheet="6" activeTab="12" xr2:uid="{00000000-000D-0000-FFFF-FFFF00000000}"/>
  </bookViews>
  <sheets>
    <sheet name="PORTADA (2)" sheetId="76" r:id="rId1"/>
    <sheet name="Definiciones" sheetId="42" r:id="rId2"/>
    <sheet name="TITULO I" sheetId="7" r:id="rId3"/>
    <sheet name="TITULO II" sheetId="67" r:id="rId4"/>
    <sheet name="TITULO III" sheetId="14" r:id="rId5"/>
    <sheet name="TITULO IV" sheetId="69" r:id="rId6"/>
    <sheet name="TITULO V " sheetId="70" r:id="rId7"/>
    <sheet name="TITULO VI" sheetId="71" r:id="rId8"/>
    <sheet name="TITULO VII" sheetId="72" r:id="rId9"/>
    <sheet name="TITULO VIII" sheetId="73" r:id="rId10"/>
    <sheet name="TITULO lX" sheetId="74" r:id="rId11"/>
    <sheet name="TITULO X" sheetId="75" r:id="rId12"/>
    <sheet name="Resumen" sheetId="9" r:id="rId13"/>
    <sheet name="Grafica" sheetId="66" r:id="rId14"/>
  </sheets>
  <externalReferences>
    <externalReference r:id="rId1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7" l="1"/>
  <c r="H10" i="73" l="1"/>
  <c r="H11" i="73"/>
  <c r="H12" i="73"/>
  <c r="C12" i="9"/>
  <c r="C11" i="9"/>
  <c r="D6" i="9"/>
  <c r="H10" i="75"/>
  <c r="H9" i="7" l="1"/>
  <c r="H9" i="75" l="1"/>
  <c r="H10" i="74"/>
  <c r="H11" i="74"/>
  <c r="H9" i="74"/>
  <c r="H9" i="73"/>
  <c r="H10" i="72"/>
  <c r="H11" i="72"/>
  <c r="H12" i="72"/>
  <c r="H13" i="72"/>
  <c r="H14" i="72"/>
  <c r="H15" i="72"/>
  <c r="H16" i="72"/>
  <c r="H17" i="72"/>
  <c r="H18" i="72"/>
  <c r="H19" i="72"/>
  <c r="H20" i="72"/>
  <c r="H9" i="72"/>
  <c r="H11" i="75" l="1"/>
  <c r="D15" i="9" s="1"/>
  <c r="C15" i="9"/>
  <c r="H12" i="74"/>
  <c r="D14" i="9" s="1"/>
  <c r="C14" i="9"/>
  <c r="C13" i="9"/>
  <c r="H13" i="73"/>
  <c r="D13" i="9" s="1"/>
  <c r="H21" i="72"/>
  <c r="D12" i="9" s="1"/>
  <c r="E12" i="9" s="1"/>
  <c r="H10" i="71"/>
  <c r="H11" i="71"/>
  <c r="H12" i="71"/>
  <c r="H13" i="71"/>
  <c r="H14" i="71"/>
  <c r="H15" i="71"/>
  <c r="H16" i="71"/>
  <c r="H17" i="71"/>
  <c r="H18" i="71"/>
  <c r="H19" i="71"/>
  <c r="H20" i="71"/>
  <c r="H21" i="71"/>
  <c r="H22" i="71"/>
  <c r="H23" i="71"/>
  <c r="H24" i="71"/>
  <c r="H25" i="71"/>
  <c r="H26" i="71"/>
  <c r="H27" i="71"/>
  <c r="H9" i="71"/>
  <c r="H21" i="70"/>
  <c r="H20" i="70"/>
  <c r="H10" i="70"/>
  <c r="H11" i="70"/>
  <c r="H12" i="70"/>
  <c r="H13" i="70"/>
  <c r="H14" i="70"/>
  <c r="H15" i="70"/>
  <c r="H16" i="70"/>
  <c r="H17" i="70"/>
  <c r="H18" i="70"/>
  <c r="H19" i="70"/>
  <c r="H9" i="70"/>
  <c r="H10" i="69"/>
  <c r="H11" i="69"/>
  <c r="H12" i="69"/>
  <c r="H13" i="69"/>
  <c r="H14" i="69"/>
  <c r="H15" i="69"/>
  <c r="H16" i="69"/>
  <c r="H17" i="69"/>
  <c r="H9" i="69"/>
  <c r="H10" i="14"/>
  <c r="H11" i="14"/>
  <c r="H12" i="14"/>
  <c r="H13" i="14"/>
  <c r="H14" i="14"/>
  <c r="H15" i="14"/>
  <c r="H16" i="14"/>
  <c r="H17" i="14"/>
  <c r="H18" i="14"/>
  <c r="H19" i="14"/>
  <c r="H9" i="14"/>
  <c r="H10" i="67"/>
  <c r="H11" i="67"/>
  <c r="H12" i="67"/>
  <c r="H13" i="67"/>
  <c r="H14" i="67"/>
  <c r="H15" i="67"/>
  <c r="H16" i="67"/>
  <c r="H17" i="67"/>
  <c r="H19" i="67"/>
  <c r="H9" i="67"/>
  <c r="E13" i="9" l="1"/>
  <c r="C10" i="9"/>
  <c r="C7" i="9"/>
  <c r="E14" i="9"/>
  <c r="H28" i="71"/>
  <c r="D11" i="9" s="1"/>
  <c r="E11" i="9" s="1"/>
  <c r="E15" i="9"/>
  <c r="C9" i="9"/>
  <c r="H20" i="14"/>
  <c r="D8" i="9" s="1"/>
  <c r="C8" i="9"/>
  <c r="H22" i="70"/>
  <c r="D10" i="9" s="1"/>
  <c r="E10" i="9" s="1"/>
  <c r="H18" i="69"/>
  <c r="D9" i="9" s="1"/>
  <c r="H20" i="67"/>
  <c r="D7" i="9" s="1"/>
  <c r="E7" i="9" s="1"/>
  <c r="E9" i="9" l="1"/>
  <c r="E8" i="9"/>
  <c r="H28" i="7"/>
  <c r="H29" i="7"/>
  <c r="H30" i="7"/>
  <c r="H31" i="7"/>
  <c r="H32" i="7"/>
  <c r="H33" i="7"/>
  <c r="H34" i="7"/>
  <c r="H35" i="7"/>
  <c r="H36" i="7"/>
  <c r="H37" i="7"/>
  <c r="H38" i="7"/>
  <c r="H39" i="7"/>
  <c r="H40" i="7"/>
  <c r="H41" i="7"/>
  <c r="H42" i="7"/>
  <c r="H43" i="7"/>
  <c r="H27" i="7"/>
  <c r="H26" i="7"/>
  <c r="H25" i="7"/>
  <c r="H24" i="7"/>
  <c r="H23" i="7"/>
  <c r="H22" i="7"/>
  <c r="H21" i="7"/>
  <c r="H20" i="7"/>
  <c r="H19" i="7"/>
  <c r="H18" i="7"/>
  <c r="H17" i="7"/>
  <c r="H16" i="7"/>
  <c r="H15" i="7"/>
  <c r="H14" i="7"/>
  <c r="H13" i="7"/>
  <c r="H12" i="7"/>
  <c r="H11" i="7"/>
  <c r="H10" i="7"/>
  <c r="C6" i="9" l="1"/>
  <c r="E6" i="9" s="1"/>
  <c r="H44" i="7"/>
  <c r="C16" i="9" l="1"/>
  <c r="D16" i="9" l="1"/>
  <c r="E16" i="9" s="1"/>
</calcChain>
</file>

<file path=xl/sharedStrings.xml><?xml version="1.0" encoding="utf-8"?>
<sst xmlns="http://schemas.openxmlformats.org/spreadsheetml/2006/main" count="903" uniqueCount="556">
  <si>
    <t>Nombre de la empresa:</t>
  </si>
  <si>
    <t>Nit de la empresa:</t>
  </si>
  <si>
    <t>Realizado por:</t>
  </si>
  <si>
    <t>Cargo:</t>
  </si>
  <si>
    <t>Subtotal</t>
  </si>
  <si>
    <t>REGISTROS Y PLANOS</t>
  </si>
  <si>
    <t>SILOS Y TOLVAS</t>
  </si>
  <si>
    <t>ALMACENAMIENTO DE COMBUSTIBLES</t>
  </si>
  <si>
    <t>HERRAMIENTAS EN GENERAL</t>
  </si>
  <si>
    <t>TALLERES</t>
  </si>
  <si>
    <t>RESPONSABILIDADES</t>
  </si>
  <si>
    <t>No cumple</t>
  </si>
  <si>
    <t>Cumple parcialmente</t>
  </si>
  <si>
    <t>Cumple totalmente</t>
  </si>
  <si>
    <t>CUMPLIMIENTO</t>
  </si>
  <si>
    <t>PUNTAJE POSIBLE</t>
  </si>
  <si>
    <t>PUNTAJE OBTENIDO</t>
  </si>
  <si>
    <t>TOTAL</t>
  </si>
  <si>
    <t>%</t>
  </si>
  <si>
    <t>Termino</t>
  </si>
  <si>
    <t>Accesorio de voladura:</t>
  </si>
  <si>
    <t>Dispositivos que contienen al menos una sustancia explosiva, y son usados para iniciar la columna explosiva de un barreno.</t>
  </si>
  <si>
    <t>ACGIH</t>
  </si>
  <si>
    <t>Conferencia Americana de Higienistas Industriales Gubernamentales. Organización de carácter voluntario en la que se asocia personal profesional de higiene industrial de instituciones gubernamentales o educativas. La ACGIH desarrolla, publica y recomienda los límites de exposición ocupacionales o denominados -Threshold Limit (TLVs) o Valores Limites Permisibles (VLP), los cuales son actualizados anualmente para una diversidad de sustancias químicas, agentes físicos y biológicos.</t>
  </si>
  <si>
    <t>Agente de voladura</t>
  </si>
  <si>
    <t xml:space="preserve"> Explosivo que no es sensible al detonador No 8, pero se caracteriza por generar un gran volumen de gases y para su iniciación requiere de un explosivo multiplicador y, a pesar de ser altamente insensible, tiene riesgo de detonación en masa. Es clasificado como alto explosivo.</t>
  </si>
  <si>
    <t>Aro salvavidas</t>
  </si>
  <si>
    <t>Bancos o terrazas:</t>
  </si>
  <si>
    <t xml:space="preserve"> 1. Escalón o unidad de explotación sobre la que se desarrolla el trabajo de extracción en las minas a cielo abierto. 2. Niveles en que se divide una explotación a cielo abierto para facilitar el trabajo de los equipos de perforación, cargue y transporte.</t>
  </si>
  <si>
    <t>Booster o multiplicador</t>
  </si>
  <si>
    <t>Accesorio de voladura explosivo, sensible al detonador N° 8, usado para iniciar por simpatía otros explosivos y/o agentes de voladura en el barreno.</t>
  </si>
  <si>
    <t>Cangilón</t>
  </si>
  <si>
    <t>Recipiente de metal, que sirve para transportar y contener materiales.</t>
  </si>
  <si>
    <t>Capa vegetal</t>
  </si>
  <si>
    <t>Capa superficial de la tierra rica en material orgánico, compuesta por vegetación, árboles y suelo rico en materia orgánica.</t>
  </si>
  <si>
    <t>Certificación para trabajo en seguridad y salud en labores de minería a cielo abierto</t>
  </si>
  <si>
    <t>Documento que hace constar que una persona es competente para realizar trabajos en seguridad y salud en labores de minería a cielo abierto</t>
  </si>
  <si>
    <t>Certificado de idoneidad en explosivos</t>
  </si>
  <si>
    <t>Documento por medio del cual, la autoridad competente declara apta e idónea a una persona, para ejecutar una actividad o trabajo en particular o con características determinadas, con el uso de explosivos, expedido por la Escuela de Ingenieros Militares o una Unidad de Ingenieros Militares, delegada para tal fin.</t>
  </si>
  <si>
    <t>Competencia laboral</t>
  </si>
  <si>
    <t>Depósito de explosivo</t>
  </si>
  <si>
    <t>Construcción o estructura utilizada para el almacenamiento permanente o temporal de explosivos, que cumple con los criterios técnicos de la autoridad competente.</t>
  </si>
  <si>
    <t>Detonador eléctrico</t>
  </si>
  <si>
    <t>Accesorio de voladura, constituido por un alambre dúplex y una cápsula metálica cerrada por un extremo, y en su interior se encuentra una gota pirotécnica insensible (fuse head), la cual inicia el explosivo del detonador. Este detonador es iniciado por medio de un explosor, el cual suministra un pulso eléctrico al alambre que se encuentra ensamblado al detonador</t>
  </si>
  <si>
    <t>Equipo liviano</t>
  </si>
  <si>
    <t>Pueden ser máquinas pequeñas o equipos especializadas; como: compresoras, bomba de agua, bomba de lodo, vibradoras, guinches, cortadoras de acero, rompe pavimentos, montacargas, etc.</t>
  </si>
  <si>
    <t>Evaluación de competencia laboral</t>
  </si>
  <si>
    <t xml:space="preserve"> Proceso por medio del cual se recoge de una persona, evidencias de desempeño, de producto y de conocimiento con el fin de determinar si es competente o aun no para desempeñar una función laboral.</t>
  </si>
  <si>
    <t>Explosivo</t>
  </si>
  <si>
    <t>Es una sustancia o mezcla de sustancias que, por medio de un estímulo, reaccionan violenta y espontáneamente, liberando energía a altas velocidades (onda de choque) y, generando gases a elevadas temperaturas y presiones.</t>
  </si>
  <si>
    <t>Explotación a cielo abierto</t>
  </si>
  <si>
    <t>Actividad minera encaminada a la extracción de minerales por medio de excavaciones superficiales, que comprende etapas como: remoción de capa vegetal y estéril, extracción del mineral y restauración de las áreas afectadas por la explotación. Para efectos de este Reglamento se incluyen como explotaciones a cielo abierto, las salinas marítimas, las fuentes termales, las explotaciones por medio de inyección de fluidos, las operaciones con dragas.</t>
  </si>
  <si>
    <t>Factores de riesgo</t>
  </si>
  <si>
    <t>Son aquellos elementos que pueden producir efectos perjudiciales tanto a la salud de los trabajadores como al medio ambiente, clasificados como: físicos, químicos, biológicos, biomecánicos, psicosociales y de condiciones de seguridad.</t>
  </si>
  <si>
    <t>Inclinación del banco</t>
  </si>
  <si>
    <t>Ángulo formado entre la horizontal y la línea que une el pie del banco con la cresta de este.</t>
  </si>
  <si>
    <t>Jarillón</t>
  </si>
  <si>
    <t>Muro protector de poca altura a los lados de una vía o en el borde de una berma, construido para prevenir caídas de vehículos, maquinaria o personal a otros niveles.</t>
  </si>
  <si>
    <t>Material estéril</t>
  </si>
  <si>
    <t>Mecha de seguridad</t>
  </si>
  <si>
    <t>Es un accesorio de voladura, conformado por hilos trenzados, recubierto con PVC, y con núcleo de pólvora negra.</t>
  </si>
  <si>
    <t>Medidas preventivas</t>
  </si>
  <si>
    <t>Se consideran aquellas recomendaciones e instrucciones técnicas que se aplican cuando se detectan fallas en las labores que puedan generar riesgos para las personas, los bienes o el recurso en las labores de minería.</t>
  </si>
  <si>
    <t>Monitor</t>
  </si>
  <si>
    <t>Chorro de agua de alta presión usado para disgregar, arrancar y transportar material aluvial.</t>
  </si>
  <si>
    <t>Montera o terreno de recubrimiento</t>
  </si>
  <si>
    <t>Designa a la tierra, así como a otros materiales no consolidados o cualquier tipo de material que se encuentre sobre el mineral que se va a explotar o esté depositado en éste.</t>
  </si>
  <si>
    <t>Norma de competencia laboral</t>
  </si>
  <si>
    <t>Estándar reconocido por trabajadores y empresarios, que describe los resultados que un trabajador debe lograr en el desempeño de una función laboral, los contextos en que ocurre ese desempeño, los conocimientos que debe aplicar y las evidencias que debe presentar para demostrar su competencia.</t>
  </si>
  <si>
    <t>Persona competente</t>
  </si>
  <si>
    <t>persona certificada por la institución o autoridad competente, en razón de sus conocimientos, su formación y su experiencia, para concebir, organizar, supervisar y desempeñar las tareas que se le han asignado.</t>
  </si>
  <si>
    <t>Piedra (Burden):</t>
  </si>
  <si>
    <t>Distancia entre el barreno de la primera fila y la cara libre.</t>
  </si>
  <si>
    <t>Presa de sedimentación</t>
  </si>
  <si>
    <t>Obra civil construida en una depresión natural habilitada como piscina de sedimentación.</t>
  </si>
  <si>
    <t>Reentrenamiento</t>
  </si>
  <si>
    <t>Proceso obligatorio, por el cual se actualizan conocimientos y se entrenan habilidades y destrezas en seguridad y salud en labores a cielo abierto. En su contenido se deben incluir los cambios o ajustes de este reglamento, haciendo énfasis en las fallas que en su aplicación el empleador detecte, ya sea mediante una evaluación a los trabajadores o mediante observación a los mismos por parte del jefe inmediato. El reentrenamiento debe realizarse anualmente.</t>
  </si>
  <si>
    <t>Riesgo inminente</t>
  </si>
  <si>
    <t>Son todas aquellas condiciones por fuera de los limites permisibles establecidas en las normas de seguridad, al igual que todas aquellas que por su naturaleza presenten amenazas de accidentes o siniestros a corto plazo</t>
  </si>
  <si>
    <t>Transportadores por cangilones</t>
  </si>
  <si>
    <t>Dispositivo mecánico utilizado para el transporte de mineral de diversos tamaños de un lugar a otro, puede ser en medio húmedo, seco o líquido. El cangilón es un recipiente que puede tener distintas formas y dimensiones y van unidos a la cinta o cadena por la parte posterior, mediante remaches o tornillos.</t>
  </si>
  <si>
    <t>Talud de banco</t>
  </si>
  <si>
    <t>Es el ángulo delimitado entre la horizontal y la línea de máxima pendiente del banco.</t>
  </si>
  <si>
    <t>CONDICIONES DE ALOJAMIENTO Y SERVICIOS COMPLEMENTARIOS</t>
  </si>
  <si>
    <t>USO DE MATERIAL EXPLOSIVO</t>
  </si>
  <si>
    <t>INSTALACIONES ELÉCTRICAS</t>
  </si>
  <si>
    <t>MAQUINARIA Y EQUIPOS</t>
  </si>
  <si>
    <t>ALMACENAMIENTO DE MINERALES</t>
  </si>
  <si>
    <t>MEDICINA PREVENTIVA Y DEL TRABAJO</t>
  </si>
  <si>
    <t>ESTÁNDARES DE LAS EXPLOTACIONES MINERAS A CIELO ABIERTO</t>
  </si>
  <si>
    <t>ORIENTACIÓN</t>
  </si>
  <si>
    <t>TÍTULO</t>
  </si>
  <si>
    <t>NOMBRE DEL CAPÍTULO</t>
  </si>
  <si>
    <t>ARTÍCULO</t>
  </si>
  <si>
    <t>ELEMENTO A EVALUAR</t>
  </si>
  <si>
    <t>OTRAS REFERENCIAS</t>
  </si>
  <si>
    <t>NO APLICA</t>
  </si>
  <si>
    <t>DISPOSICIONES GENERALES</t>
  </si>
  <si>
    <t>Artículo 5.</t>
  </si>
  <si>
    <t>Artículo 6.</t>
  </si>
  <si>
    <t>Artículo 8.</t>
  </si>
  <si>
    <t>NOMBRE DEL TÍTULO</t>
  </si>
  <si>
    <t>CAPÍTULO</t>
  </si>
  <si>
    <t>II</t>
  </si>
  <si>
    <t xml:space="preserve">Artículo 7. </t>
  </si>
  <si>
    <t>Realizar un plan de presupuesto anual e implementar</t>
  </si>
  <si>
    <t>Resolución 4272 de 2021. Por la cual se establecen los requisitos mínimos de seguridad para el desarrollo de trabajo en alturas.</t>
  </si>
  <si>
    <t>Artículo 9.</t>
  </si>
  <si>
    <t>Establecer políticas de cero consumo, socializar e implementar. Realizar seguimiento</t>
  </si>
  <si>
    <t>III</t>
  </si>
  <si>
    <t>EQUIPOS Y ELEMENTOS DE PROTECCIÓN PERSONAL</t>
  </si>
  <si>
    <t>V</t>
  </si>
  <si>
    <t>VI</t>
  </si>
  <si>
    <t>VII</t>
  </si>
  <si>
    <t>OTRA REFERENCIA</t>
  </si>
  <si>
    <t>EXPLOSIVOS</t>
  </si>
  <si>
    <t>I</t>
  </si>
  <si>
    <t>Artículo 29</t>
  </si>
  <si>
    <t xml:space="preserve">Artículo 31. </t>
  </si>
  <si>
    <t>Artículo 30</t>
  </si>
  <si>
    <t>Artículo 28</t>
  </si>
  <si>
    <t xml:space="preserve">Artículo 32. </t>
  </si>
  <si>
    <t xml:space="preserve">Artículo 33. </t>
  </si>
  <si>
    <t>Artículo 34 y 36</t>
  </si>
  <si>
    <t>Artículo 46 al 47</t>
  </si>
  <si>
    <t>GENERALIDADES Y TRANSPORTE DE EXPLOSIVOS Al INTERIOR DEL PROYECTO MINERO</t>
  </si>
  <si>
    <t>INSTALACIONES ELÉCTRICAS, MÁQUINAS, EQUIPOS, TALLERES Y HERRAMIENTAS EN GENERAL</t>
  </si>
  <si>
    <t>INSTALACIONES ELÉCTRICAS, MÁQUINAS, EQUIPOS, TALLERES Y
HERRAMIENTAS EN GENERAL</t>
  </si>
  <si>
    <t>Artículo 48</t>
  </si>
  <si>
    <t>IV</t>
  </si>
  <si>
    <t>Artículo 49</t>
  </si>
  <si>
    <t>Artículo 50 y 51</t>
  </si>
  <si>
    <t>Artículo 52</t>
  </si>
  <si>
    <t>Artículo 53 al 55</t>
  </si>
  <si>
    <t>Artículo 56</t>
  </si>
  <si>
    <t>Artículo 57 y 58</t>
  </si>
  <si>
    <t>Artículo  59</t>
  </si>
  <si>
    <t>Artículo  60</t>
  </si>
  <si>
    <t>TRANSPORTE</t>
  </si>
  <si>
    <t>GENERALIDADES</t>
  </si>
  <si>
    <t>Artículo 61</t>
  </si>
  <si>
    <t>Artículo 62</t>
  </si>
  <si>
    <t>Artículo 63</t>
  </si>
  <si>
    <t>Artículo 64</t>
  </si>
  <si>
    <t>Cuando no cuenta con bandas para el transporte de material ni proceso de beneficio y trituración</t>
  </si>
  <si>
    <t>Artículo 65 y 66</t>
  </si>
  <si>
    <t>Artículo 67</t>
  </si>
  <si>
    <t>Artículo 68</t>
  </si>
  <si>
    <t>Artículo 69</t>
  </si>
  <si>
    <t>Artículo 70</t>
  </si>
  <si>
    <t>ALMACENAMIENTO DE MATERIALES Y COMBUSTIBLES</t>
  </si>
  <si>
    <t>ALMACENAMIENTO DE ESTÉRILES</t>
  </si>
  <si>
    <t>Artículo 71</t>
  </si>
  <si>
    <t>Artículo 72</t>
  </si>
  <si>
    <t>Artículo 73</t>
  </si>
  <si>
    <t>Artículo 74</t>
  </si>
  <si>
    <t>Artículo 75</t>
  </si>
  <si>
    <t>Artículo 76</t>
  </si>
  <si>
    <t>Artículo 77</t>
  </si>
  <si>
    <t>Artículo 78</t>
  </si>
  <si>
    <t>Artículo 79</t>
  </si>
  <si>
    <t>Artículo 80</t>
  </si>
  <si>
    <t xml:space="preserve">No aplica para otros tipos de materiales que no generan riesgo a ignición </t>
  </si>
  <si>
    <t>DISPOSICIONES ESPECIALES</t>
  </si>
  <si>
    <t>Artículo 85 y 86</t>
  </si>
  <si>
    <t xml:space="preserve">Artículo 87 </t>
  </si>
  <si>
    <t>Artículo 88</t>
  </si>
  <si>
    <t>Artículo 89</t>
  </si>
  <si>
    <t>Artículo 90</t>
  </si>
  <si>
    <t>Artículo 91</t>
  </si>
  <si>
    <t>Artículo 92</t>
  </si>
  <si>
    <t>Artículo 93</t>
  </si>
  <si>
    <t>Artículo 94</t>
  </si>
  <si>
    <t>Artículo 95</t>
  </si>
  <si>
    <t>Artículo 96</t>
  </si>
  <si>
    <t>Artículo 97</t>
  </si>
  <si>
    <t>Artículo 98</t>
  </si>
  <si>
    <t>La Ley 685 de 2001, en su Artículo 155, definió el barequeo</t>
  </si>
  <si>
    <t>MINERÍA DE ALUVIÓN</t>
  </si>
  <si>
    <t>OPERACIONES DE BUCEO EN LA EXPLOTACIÓN ALUVIAL</t>
  </si>
  <si>
    <t>Artículo 99 y 100</t>
  </si>
  <si>
    <t>Artículo 101</t>
  </si>
  <si>
    <t>Artículo 102 y 103</t>
  </si>
  <si>
    <t>Para evitar problemas de intoxicación por gases respirados, se utiliza un compresor para buceo que proporciona aire puro para la respiración normal de los buzos.</t>
  </si>
  <si>
    <t>Artículo 104</t>
  </si>
  <si>
    <t>Artículo 105</t>
  </si>
  <si>
    <t>Artículo 106</t>
  </si>
  <si>
    <t>SISTEMA DE GESTIÓN DE LA SEGURIDAD Y SALUD EN El TRABAJO</t>
  </si>
  <si>
    <t xml:space="preserve">Artículo 107 </t>
  </si>
  <si>
    <t xml:space="preserve"> Decreto 1072 Del 2015 “Decreto Único Reglamentario Del Sector Trabajo”                                                                                                                                                                                                                                                         Resolución 0312 del 2019 "Estándares mínimos del sistema de gestión de la seguridad y salud en el trabajo” Ministerio de trabajo </t>
  </si>
  <si>
    <t>GTC 45 Guía para la identificación de los peligros y la valoración de los riesgos en seguridad y salud ocupacional.</t>
  </si>
  <si>
    <t>Artículo 108 y 109</t>
  </si>
  <si>
    <t>Artículo 110</t>
  </si>
  <si>
    <t>Artículo 111</t>
  </si>
  <si>
    <t>Artículo 112</t>
  </si>
  <si>
    <t>Artículo 113 y 114</t>
  </si>
  <si>
    <t>¿Se lleva a cabo la investigación correspondiente sobre incidentes, accidentes ya sea mortal o no, enfermedades laborales relacionadas con el trabajo de acuerdo con la normativa vigente?</t>
  </si>
  <si>
    <t>Artículo  115 y 116</t>
  </si>
  <si>
    <t>Resolución número 1401 DE 2007. Por la cual se reglamenta la investigación de incidentes y accidentes de trabajo.</t>
  </si>
  <si>
    <t>Artículo 117</t>
  </si>
  <si>
    <t>DE LA PREVENCIÓN Y PROTECCIÓN CONTRA INCENDIOS</t>
  </si>
  <si>
    <t>¿El explotador garantiza acciones de respuesta oportuna para la prevención y protección contra incendios?</t>
  </si>
  <si>
    <t>Artículo 118</t>
  </si>
  <si>
    <t>¿Todos los contenedores que contienen líquidos inflamables o combustibles están diseñados para prevenir incendios?</t>
  </si>
  <si>
    <t>Artículo 119</t>
  </si>
  <si>
    <t>Norma Técnica Colombiana 3324. Higiene y seguridad. Generalidades. Recomendaciones para la organización, el entrenamiento y los equipos de brigadas contra incendios, privadas</t>
  </si>
  <si>
    <t>Artículo 120</t>
  </si>
  <si>
    <t>¿Se aseguran los recursos necesarios por parte del responsable de la aplicación para la extinción de incendios?</t>
  </si>
  <si>
    <t>¿Se realizan revisiones y mantenimiento de los sistemas y equipos de seguridad contra incendios?</t>
  </si>
  <si>
    <t>Los sistemas y equipos de prevención y protección contra incendios son inspeccionados regularmente, mantenidos y repuestos de acuerdo con las normas nacionales e internacionales vigentes.</t>
  </si>
  <si>
    <t>NFPA 10. Norma para Extintores Portátiles Contra Incendios.</t>
  </si>
  <si>
    <t>Artículo 121</t>
  </si>
  <si>
    <t>PREPARACIÓN Y RESPUESTA ANTE EMERGENCIAS Y
CONTINGENCIAS</t>
  </si>
  <si>
    <t>¿Se establece un plan de prevención, preparación y respuesta ante emergencias identificando los peligros o amenazas, analizando sus vulnerabilidades y valorando los riesgos existentes en el proyecto minero?</t>
  </si>
  <si>
    <t>Artículo 122 y 123</t>
  </si>
  <si>
    <t>¿Existen recursos financieros y humanos disponibles para llevar a cabo el plan de preparación y respuesta a emergencias y contingencias?</t>
  </si>
  <si>
    <t>Artículo 124 y 125</t>
  </si>
  <si>
    <t>Los miembros de la brigada de emergencia tienen habilidades en primeros auxilios, rescate y evacuación, control de incendios, manejo de materiales y/o sustancias peligrosas y comunicaciones.</t>
  </si>
  <si>
    <t>¿Los miembros de la brigada reciben capacitación, certificación y reentrenamiento en sus respectivas habilidades?</t>
  </si>
  <si>
    <t xml:space="preserve">Decreto 1072 de 2015. Decreto único reglamentario del sector trabajo. Artículo 2.2.4.6.25. Plan de Prevención, Preparación y Respuesta ante Emergencias.
</t>
  </si>
  <si>
    <t>Artículo 126 y 127</t>
  </si>
  <si>
    <t>Decreto 1630 de 2021. "Por el cual se adiciona el Decreto 1076 de 2015, Único Reglamentario del Sector Ambiente y Desarrollo Sostenible, en lo relacionado con la gestión integral de las sustancias químicas de uso industrial, incluida su gestión del riesgo, y se toman otras determinaciones"</t>
  </si>
  <si>
    <t>Artículo 128 y 129</t>
  </si>
  <si>
    <t>Contar con los recursos tanto económicos como humanos necesarios para enfrentar los riesgos identificados; los sistemas de alarma; los procedimientos operativos normalizados; y la realización de al menos un (1) simulacro anual de emergencia con la participación de todos los empleados.; establecer una brigada de emergencia, conformada por personas organizadas, capacitadas, entrenadas y certificadas como brigadistas integrales en cada especialidad, con el propósito de prevenir y controlar cualquier contingencia, siniestro o desastre, coordinar  la  capacitación de la brigada de emergencia con la Administradora de Riesgos Laborales, considerando la presentación voluntaria de los miembros potenciales y por convocatoria de cada supervisor.</t>
  </si>
  <si>
    <t>IX</t>
  </si>
  <si>
    <t>SEÑALIZACIÓN</t>
  </si>
  <si>
    <t>¿Señala y demarca el titular o beneficiario del titulo minero o explotador en el proyecto minero las zonas, locales, vías, labores abandonadas recorridos o la propia instalación, así como los medios de protección, emergencia, socorro y salvamento de los lugares de trabajo para salvaguardar la seguridad y salud de los trabajadores?</t>
  </si>
  <si>
    <t>Artículo 133</t>
  </si>
  <si>
    <t>Artículo 131 y 132</t>
  </si>
  <si>
    <t>¿El responsable de implementar y cumplir con el presente reglamento tiene en cuenta las características y requisitos de uso de la señalización?</t>
  </si>
  <si>
    <t>Todo equipo liviano y mediano que se desplace y trabaja con equipos de gran tonelaje debe llevar una pértiga, una baliza y un banderín que les permita ser vistos frente a estos equipos. La longitud de la pértiga será equivalente a la altura media de la cabina del vehículo de mayor altura que se encuentra en el proyecto minero.</t>
  </si>
  <si>
    <t>¿Atienden los requisitos del Código Nacional de Tránsito para el control de velocidad y la señalización de equipos livianos?</t>
  </si>
  <si>
    <t>Artículo 134 y 135</t>
  </si>
  <si>
    <t>X</t>
  </si>
  <si>
    <t>DISPOSICIONES FINALES</t>
  </si>
  <si>
    <t>Artículo 136</t>
  </si>
  <si>
    <t>El trabajo en áreas de producción de labores mineras a cielo abierto está prohibido para personas menores de 18 años y mujeres embarazadas. Si surge esta situación, es necesario que aquellos que la conocen informen al inspector del Ministerio del Trabajo, al Instituto Colombiano de Bienestar Familiar, a la autoridad minera y otras entidades pertinentes para que se tomen medidas y se aplican sanciones en caso de ser necesario. En cualquier caso, la protección especial para aquellos que por su condición física están en situaciones de debilidad manifiesta también se extiende a aquellos respecto de los cuales esté probado que su situación de salud les impide o dificulta sustancialmente el desempeño de sus labores en condiciones regulares, sin necesidad de que exista una calificación previa que acredite su condición de discapacitados o de invalidez. </t>
  </si>
  <si>
    <t xml:space="preserve">¿Durante las visitas de la autoridad minera, participa la empresa minera con representantes de empleadores y trabajadores? </t>
  </si>
  <si>
    <t>Artículo 138 al 142</t>
  </si>
  <si>
    <t>La visita debe ser atendida por el representante legal, el responsable de la aplicación y cumplimiento del presente reglamento O por quien estos deleguen; igualmente, debe participar un representante de los trabajadores que pertenezca al Comité Paritario o Vigía de Seguridad y Salud en el Trabajo, el responsable de seguridad y salud de la labor minera a cielo abierto y las demás personas que sean necesarias. Se debe firmar el acta con las medidas preventivas que se puedan generar de la visita de fiscalización. Estas se deben cumplir y dar cierre por la seguridad de la operación minera</t>
  </si>
  <si>
    <t>MEDIDAS DE PREVENCIÓN, SEGURIDAD Y SANCIONES</t>
  </si>
  <si>
    <t>Artículo 20 al 22.</t>
  </si>
  <si>
    <t>¿Se sigue el procedimiento de trabajo seguro cuando se requiere perforar un barreno cercano a otro previamente cargado y se deja un espacio para el barreno retacado con material inerte para evitar sobrecargas y solo se permite al personal y equipo autorizado en el sitio de la voladura así como el almacenamiento temporal de explosivos y accesorios de voladura en los frentes de explotación es de acuerdo a las cantidades requeridas para cada jornada de trabajo además las voladuras se realiza en presencia de luz solar?</t>
  </si>
  <si>
    <t>TRANSPORTE FLUVIAL Y MARÍTIMO</t>
  </si>
  <si>
    <t>Las investigaciones sobre accidentes mortales en las actividades mineras a cielo abierto incluye la inactividad de las labores donde ocurrió el evento o las que las autoridades mineras defina, hasta que se establezca una medida y control de los riesgos. Designar el equipo de investigación de acuerdo con las normas vigentes. Es necesario que el grupo de investigadores elabore y entregue el informe técnico de la investigación a la autoridad minera, la Dirección Territorial del Ministerio del Trabajo correspondiente y la Administradora de Riesgos Laborales. Este informe debe tener al menos el contenido establecido en el Artículo 9 de la Resolución 1401 de 2007 del Ministerio de la Protección Social, o cualquier norma que lo modifique, adicione o sustituya.</t>
  </si>
  <si>
    <t>Titular minero:</t>
  </si>
  <si>
    <t>Tipo de mineral explotado:</t>
  </si>
  <si>
    <t>PREPARACIÓN Y RESPUESTA ANTE EMERGENCIAS Y CONTINGENCIAS</t>
  </si>
  <si>
    <t>Los vehículos deben tener alarmas de retroceso, códigos de pitos y radios para que el personal pueda escuchar las condiciones operativas y de seguridad de la mina.</t>
  </si>
  <si>
    <t>Se realizan análisis y se coordina la labor, se cuenta con el personal experto capacitado y entrenado para labores de alto riesgo, se cuenta con los equipos necesarios.</t>
  </si>
  <si>
    <t>¿Se sigue el protocolo en el desarrollo de las operaciones de vehículos intra y extramuros, dirigidos a carga y personal?</t>
  </si>
  <si>
    <t xml:space="preserve">Establecer un plan de mantenimiento y operación para todos los equipos, así como una capacitación continua del personal y una participación de los proveedores en buenas prácticas. </t>
  </si>
  <si>
    <t xml:space="preserve">¿Se sigue el protocolo para la manipulación de cargas en arrastre y movilización?
</t>
  </si>
  <si>
    <t>Se proporcionan o se distribuyen ayudas mecánicas para el transporte de cargas.</t>
  </si>
  <si>
    <t>¿Se están desarrollando acciones de bloqueo de energía en tareas de operación y mantenimiento de acuerdo con el protocolo?</t>
  </si>
  <si>
    <t>Tiene etiquetas y cerraduras para trabajos con energías peligrosas, equipos adecuados, comunicación y autorización de trabajo.</t>
  </si>
  <si>
    <t>¿Se sigue el protocolo establecido para el mantenimiento locativo, que incluye la infraestructura vial y las instalaciones eléctricas de mediana y alta tensión dentro del proyecto minero?</t>
  </si>
  <si>
    <t xml:space="preserve">Establecer fechas para las inspecciones con los responsables de cada área y cerrar los hallazgos como un compromiso por mantener los controles y mejorar las actividades y puestos de trabajo. </t>
  </si>
  <si>
    <t xml:space="preserve">¿Se siguen los protocolos para realizar inspecciones planificadas de puntos críticos como la iluminación, las condiciones eléctricas de los tableros, los conductores, las derivaciones, las extensiones provisionales, los niveles freáticos, los equipos y elementos de protección personal, los extintores y los sistemas de emergencia y la señalización?
</t>
  </si>
  <si>
    <t xml:space="preserve">¿La empresa cumple con las normas de saneamiento básico? </t>
  </si>
  <si>
    <t>Tiene agua potable, instalaciones sanitarias, duchas, comedor, campamento, oficinas y talleres. Estos lugares están en condiciones dignas</t>
  </si>
  <si>
    <t>Verifique la autenticidad de las planillas de seguridad del personal externo y asegure que el personal de planta se pague a tiempo.</t>
  </si>
  <si>
    <t>¿Se debe asegurar y garantizar que los empleados dependientes e independientes estén afiliados al Sistema General de Seguridad Social Integral (salud, pensiones y riesgos laborales), pagar los aportes correspondientes de manera oportuna y cumplir con toda la normativa laboral vigente?</t>
  </si>
  <si>
    <t>¿Se realizan análisis estadísticos de accidentes e incidentes laborales, accidentes graves y mortales, enfermedades laborales y se elaboran informes correspondientes?</t>
  </si>
  <si>
    <t>Incluir a los participantes en el proceso, copasst, jefes, grupo investigador y expertos en labores que puedan contribuir a la investigación, difundir las lecciones aprendidas y evaluar la eficacia de los planes de acción. Dentro de los treinta (30) días siguientes a su ocurrencia, se debe enviar una copia a la autoridad minera del informe de investigación de los accidentes graves y mortales reportados al Ministerio del Trabajo y a la administradora de riesgos laborales, para que se incluya en el expediente minero y sea objeto de seguimiento en las actuaciones correspondientes.</t>
  </si>
  <si>
    <t xml:space="preserve">¿Se brindan los recursos económicos, físicos y humanos necesarios para mantener en condiciones de seguridad las máquinas, herramientas, materiales y otros elementos de trabajo, así como para el funcionamiento adecuado de los servicios médicos, las instalaciones sanitarias y los servicios de higiene para los empleados?
</t>
  </si>
  <si>
    <t>Contar con puntos de anclaje certificados, diseñados e instalados por una persona calificada, equipos certificados, capacitación del personal y equipo de rescate.</t>
  </si>
  <si>
    <t>Realizar una batería de riesgos psicosociales y luego tomar medidas para mejorar.</t>
  </si>
  <si>
    <t>¿El explotador minero realiza campañas de prevención del consumo de sustancias psicoactivas?</t>
  </si>
  <si>
    <t xml:space="preserve">Control de almacenamiento, transporte y carguío de explosivos, instalación eléctrica de acuerdo con el RETIE, control de combustibles aterrizados y almacenamiento de sustancias químicas. Contar con extintores, arena, satélite y sistemas de aspersión para prevenir daños. </t>
  </si>
  <si>
    <t xml:space="preserve">Planificación de mantenimiento de equipos y capacitación para su uso.
</t>
  </si>
  <si>
    <t>¿El explotador minero dispone de la documentación técnica y los registros actualizados que den cuenta de los aspectos relacionados con la seguridad en las labores a cielo abierto que se desarrollan, los cuales podrán ser requeridos por las autoridades competentes?</t>
  </si>
  <si>
    <t>¿Se cumple y se llevan a cabo por el personal bajo sus órdenes lo dispuesto en el presente Reglamento, en la ley y disposiciones complementarias sobre seguridad y salud en el trabajo, así como los riesgos identificados en el Sistema de Gestión de la Seguridad y Salud en el Trabajo, SG-SST, y los que se establezcan en la mina?</t>
  </si>
  <si>
    <t>Liderar los equipos de trabajo, involucrar, formar y enseñar sobre la identificación de peligros y riesgos, así como el reporte e implementación de controles. Facilitar y fomentar la participación de los empleados en todas las actividades de promoción y prevención del proyecto minero.</t>
  </si>
  <si>
    <t>Usar cenefas, señalar y comunicar a todas las partes interesadas sobre las actividades importantes suspendidas y las zonas de riesgo, implementar controles efectivos y monitorear su eficacia</t>
  </si>
  <si>
    <t>¿La organización fomenta el cuidado integral de la salud de los empleados mediante el suministro de información clara, veraz y completa a sus superiores sobre los comportamientos y condiciones inseguras que puedan generar riesgo en los sitios de trabajo, así como de todos los accidentes o incidentes relacionados con el trabajo?</t>
  </si>
  <si>
    <t>Establezca un protocolo para el reporte de condiciones de seguridad antes del turno reportando condiciones de salud medico, condiciones de riesgo y accidentes, aumentando la confianza en el reporte y verificando su veracidad.</t>
  </si>
  <si>
    <t xml:space="preserve">¿La organización supervisa las capacitaciones, los entrenamientos sobre seguridad y salud en el trabajo, el uso permanente y correcto de los elementos y equipos de protección personal y otros dispositivos para la prevención y control de riesgos, así como el mantenimiento y conservación de ellos?
</t>
  </si>
  <si>
    <t xml:space="preserve">Establecer un programa de capacitación sobre la importancia del uso de elementos de protección y las obligaciones del personal de participar y cumplir con ellos. Verificar el uso de equipos de protección personal y dar retroalimentaciones cuidadosamente. </t>
  </si>
  <si>
    <t>¿A través de un comité paritario de seguridad y salud en el trabajo o vigía ocupacional, la organización minera fomenta la participación en la prevención de los riesgos identificados?</t>
  </si>
  <si>
    <t xml:space="preserve">¿La empresa realiza la identificación de peligros, la evaluación y valoración de los riesgos, el análisis de puesto de trabajo y establece EPP adecuados según los estudios? </t>
  </si>
  <si>
    <t>En las instalaciones de la mina, el responsable de la aplicación y cumplimiento del presente reglamento debe mantener registros de capacitación, que deben estar a disposición de las autoridades competentes.</t>
  </si>
  <si>
    <t xml:space="preserve">¿La empresa crea y mantiene actualizados en la mina los planos y registros de los avances y frentes de explotación, incluyendo los planos de riesgos y seguridad minera, y cumple con la normativa vigente para la presentación de planos y mapas aplicados a la minería?
</t>
  </si>
  <si>
    <t xml:space="preserve">¿La empresa cuenta con instalaciones higiénicas para la alimentación de los empleados, incluyendo un suministro de agua potable, áreas de aseo personal y unidades sanitarias, un baño por cada 15 empleados, tanto en campamentos temporales como permanentes?
</t>
  </si>
  <si>
    <t>¿Se cumplen los requisitos técnicos y las normas emitidas por la autoridad competente en cuanto al almacenamiento, descargue, características de depósitos y destrucción de explosivos?</t>
  </si>
  <si>
    <t xml:space="preserve">
¿Se garantiza que los elementos utilizados en las voladuras (explosivos y accesorios de voladura) sean transportados desde el depósito hasta los frentes de trabajo por personal capacitado para este oficio?
</t>
  </si>
  <si>
    <t>¿Se sigue el protocolo durante el traslado de los explosivos y accesorios de voladura del depósito de explosivos al área de trabajo?</t>
  </si>
  <si>
    <t>¿Solo se transportan los explosivos y accesorios de voladura necesarios para llevar a cabo la operación de explotación prevista?</t>
  </si>
  <si>
    <t xml:space="preserve">¿Se considera en el diseño de las voladuras la cantidad de explosivos utilizados y la malla o red de perforación y voladura establecida en el Programa de Trabajos e Inversiones (P.T.I) o el Programa de Trabajos y Obras (P.T.O) u otros documentos técnicos aprobados por la autoridad minera y avalados por el DCCA? </t>
  </si>
  <si>
    <t>¿Se sigue un procedimiento de seguridad para la voladura cuando se utilizan detonadores eléctricos que han sido comprobados con un ohmiómetro antes de ser usados, y cuando se utilizan mechas de seguridad y detonadores comunes, todas las herramientas están hechas de cobre o aluminio?</t>
  </si>
  <si>
    <t xml:space="preserve">¿El responsable de mayor jerarquía de la operación de perforación y voladura impide el acceso de personas y maquinaria a la zona de voladura cuando se presenta una falla total o parcial de la voladura en el frente? </t>
  </si>
  <si>
    <t>Para evitar dañarlos o entrar en contacto accidental con ellos, los cables enterrados deben ser convenientemente señalizados e indicados en un plano.</t>
  </si>
  <si>
    <t>¿Es prohibido manipular, colocar y trasladar cables de alimentación a palas, perforadoras y otros equipos de alta tensión utilizando equipos inadecuados para ese propósito?</t>
  </si>
  <si>
    <t>¿Las máquinas y otros equipos de trabajo que se utilizarán en las actividades mineras a cielo abierto tienen un diseño adecuado, una construcción sólida, una resistencia adecuada y no tienen defectos visibles?</t>
  </si>
  <si>
    <t>Las máquinas deben estar equipadas con dispositivos y resguardos de protección para garantizar una operación segura.</t>
  </si>
  <si>
    <t>¿Dispone la organización de manuales de operaciones y mantenimiento que están en línea con los manuales y recomendaciones del fabricante y con personal competente y capacitado?</t>
  </si>
  <si>
    <t>¿Los talleres tienen trampas de grasas, kits de derrame, pasamanos si hay plataformas, ventilación y productos químicos almacenados rotulados e identificados de acuerdo con la normativa vigente?</t>
  </si>
  <si>
    <t>¿Los cilindros de equipos de soldadura se almacenan en lugares seguros, se separan los cilindros llenos de los vacíos, se encuentran lejos de cualquier fuente de calor y se mantienen limpios de grasa y aceite para prevenir explosiones, además de estar alineados con el sistema de seguridad y salud en el lugar de trabajo?</t>
  </si>
  <si>
    <t>¿Se brindan a los empleados herramientas apropiadas para su trabajo, están capacitados para su uso seguro y solo se utilizan para las tareas para las que fueron diseñadas? ¿Se utilizan herramientas eléctricas en superficies metálicas protegidas, aisladas y el trabajador cuenta con los EPI adecuados?</t>
  </si>
  <si>
    <t>¿Existe un plan para transportar materiales de manera segura?</t>
  </si>
  <si>
    <t>¿Se encuentran señalizados los mecanismos de parada de emergencia en la banda transportadora durante su recorrido?</t>
  </si>
  <si>
    <t>¿Los cables se seleccionan de acuerdo con los requerimientos del diseño, cumplen con las especificaciones del fabricante y se inspeccionan periódicamente por personal calificado de acuerdo con el programa de mantenimiento?</t>
  </si>
  <si>
    <t xml:space="preserve">¿Se siguen las normas de tránsito y transporte actuales y el Plan Estratégico de Seguridad Vial de la empresa para el transporte de material y personal en automóviles?
</t>
  </si>
  <si>
    <t>Se debe cumplir con el Plan Estratégico de Seguridad Vial de la empresa, así como con las normas de tránsito y transporte vigentes. Instrucciones de operación de equipos, manejo defensivo y estándares de seguridad vial.</t>
  </si>
  <si>
    <t>¿Existe un procedimiento de trabajo seguro para el transporte de personal y materiales que cumple con SG-SST?</t>
  </si>
  <si>
    <t>¿El encargado de la mina tiene en cuenta el transporte fluvial y si los capitanes y tripulaciones cumplen con las normas de seguridad en la navegación fluvial, gestión de la seguridad operacional de las embarcaciones y prevención de la contaminación establecidas en la normativa vigente y en general a las normas que expida el Ministerio de Transporte en el marco de sus competencias?</t>
  </si>
  <si>
    <t>¿El encargado de la mina que atiende el transporte marítimo, junto con los capitanes y miembros de la tripulación, cumple con las normas de seguridad en la navegación, gestión de la seguridad operacional de las naves y prevención de la contaminación establecidas en la normativa nacional, en los Convenios Internacionales Marítimos adoptados por Colombia, y en general, las que la Dirección General Marítima o quien haga sus veces emitan?</t>
  </si>
  <si>
    <t>¿Se aplica la normatividad nacional e internacional sobre protección de buques y instalaciones portuarias en las instalaciones portuarias donde se llevan a cabo las actividades mencionadas en el presente reglamento? Si es necesario cumplir con las disposiciones del presente Decreto, se ajustarán los Reglamentos de Condiciones Técnicas de Operación (RCTO) a la normatividad portuaria vigente y siempre y cuando esta modificación sea compatible con la normatividad portuaria actual?</t>
  </si>
  <si>
    <t>Garantizar que se cumplan todas las normas de seguridad de las instalaciones portuarias.</t>
  </si>
  <si>
    <t>Es importante que se diseñen de manera que no contaminen las aguas superficiales.  Los taludes están equipados con un sistema de drenaje artificial para recolectar, controlar y tratar las aguas de escorrentía. El diseño de los taludes se basa en criterios técnicos como la resistencia del terreno de emplazamiento, el tipo de materiales a depositar y sus características, para asegurar la estabilidad del talud incluso en el plan de cierre.</t>
  </si>
  <si>
    <t xml:space="preserve">¿Se tiene en cuenta el descapote en la operación de la escombrera aplicando medidas ambientales, el material se extiende en capas horizontales con una pendiente positiva en dirección del borde por lo menos 1%, las capas iniciales deben ser gruesas, se tratan las aguas de los drenajes, se supervisa y se vigila la seguridad de la escombrera?
</t>
  </si>
  <si>
    <t>¿Se realizan cálculos estructurales previos para los silos y tolvas en función de la producción de la mina, el tipo y cantidad de material a almacenar, la frecuencia de descargue y las medidas de seguridad correspondientes? Además, ¿se realiza un estudio de suelos para la ubicación de estas estructuras y se cumplen con las normas de higiene y seguridad industrial?</t>
  </si>
  <si>
    <t>¿Se tienen en cuenta los protocolos de bloqueo y aislamiento de energía, trabajo en alturas, espacios confinados, manejo de cargas, trabajos en caliente y características fisicoquímicas del material contenido, así como la autorización previa del supervisor y la persona responsable del SG-SST según la legislación vigente para cualquier operación que requiera la entrada a silos y tolvas?</t>
  </si>
  <si>
    <t>¿Se utilizan sistemas de seguridad para señalizar y mantener cerradas las compuertas de revisión y otros accesos a silos y tolvas?</t>
  </si>
  <si>
    <t>Es necesario colocar una malla en la apertura superior de las tolvas para evitar la caída de personas, o en su defecto, vallas y avisos que alerten sobre el riesgo al que se está expuesto.</t>
  </si>
  <si>
    <t>¿Existen mecanismos para prevenir, detectar y controlar los niveles de explosividad e inflamabilidad cuando se almacenan materiales inflamables o que emitan gases?</t>
  </si>
  <si>
    <t>Revise la seguridad de las tolvas en las plantas de trituración y asfáltica.</t>
  </si>
  <si>
    <t>¿Se seleccionan sitios para almacenar los minerales de interés para que no sean afectados por la erosión eólica y se prevé que no se interrumpa la operación de la mina y la comunidad?</t>
  </si>
  <si>
    <t>En el proceso de almacenamiento de minerales, es importante que las corrientes de agua no superen el nivel más bajo de los minerales de interés almacenados durante las crecientes. Si se superan estos niveles y causan vertimientos al suelo o a una fuente hídrica, superficial o marina, se deberá cumplir con la normativa vigente.</t>
  </si>
  <si>
    <t>Es importante tener en cuenta un área de seguridad que se determine en función del volumen de mineral que se quiere almacenar, para evitar que un desprendimiento afecte a los empleados o la infraestructura del proyecto minero.</t>
  </si>
  <si>
    <t>¿Se utiliza un sistema de pilas compactado y nivelado para almacenar el carbón de acuerdo con las características y necesidades de cada mina, y se realiza en capas cuyo espesor depende de la calidad del carbón?</t>
  </si>
  <si>
    <t>Es necesario tener procedimientos para controlar y reducir la cantidad de material particulado producido, cumplir con las normas legales vigentes y implementar procedimientos operativos para reducir los eventos de calentamiento y/o combustión automática del carbón almacenado en pilas. Además, toda mina debe tener un plan y procedimiento para controlar las pilas.</t>
  </si>
  <si>
    <t>¿El supervisor lleva a cabo inspecciones constantes para detectar deslizamientos de material? ¿Se toman las medidas de estabilización adecuadas cuando se identifica el riesgo de deslizamiento?</t>
  </si>
  <si>
    <t>Después de una fuerte lluvia, se deben inspeccionar los taludes para tomar las medidas necesarias y se debe inspeccionar la ladera por encima de la corona del talud superior para identificar cualquier fisura o fractura que se presente. Si se encuentra una anomalía, se deben tomar todas las medidas de mitigación correspondientes.</t>
  </si>
  <si>
    <t>¿Se crean en los bancos franjas o áreas de seguridad para retener temporalmente materiales deslizados o rocas caídas del suelo, para luego retirarlos a los lugares designados para ello?</t>
  </si>
  <si>
    <t>¿Se tiene en cuenta que cuando se explota material no consolidado, las bermas deben ser del ancho establecido por un análisis geotécnico de la zona para permitir el tránsito seguro del personal?</t>
  </si>
  <si>
    <t>¿Se indican y demarcan los apiques, trincheras y perforaciones exploratorias para que, una vez que se obtiene información, se llenen con el material extraído del aluvión?</t>
  </si>
  <si>
    <t>Controlar los puntos de exploración y dejar lo más parecido posible a como se encontraron, determinar la zona de perforación y establecer protocolos para la instalación de equipos y suministros.</t>
  </si>
  <si>
    <t>Un estudio geotécnico, junto con el cálculo correspondiente de factores de seguridad utilizados en el diseño de estas obras, determina la altura de las terrazas con taludes.</t>
  </si>
  <si>
    <t>¿El supervisor verifica las dragas o las plantas flotantes de tratamiento de aluvión antes de comenzar la jornada para asegurarse de que estén equipadas y en condiciones de seguridad para su uso?</t>
  </si>
  <si>
    <t>¿Se emplean presas, piscinas o pozos de decantación en los proyectos mineros de aluvión para almacenar los sedimentos que se extraen de los frentes de explotación y las plantas de beneficio?</t>
  </si>
  <si>
    <t>El cumplimiento ocurre cuando estas están correctamente señalizadas de acuerdo con lo establecido en el programa de señalización. Las concentraciones de sustancias químicas y sólidas en los afluentes deben estar dentro de los límites permitidos establecidos por la autoridad competente.</t>
  </si>
  <si>
    <t>¿Se neutralizan o se tratan las colas y aguas residuales generadas por la extracción de minerales antes de su disposición o vertimiento?</t>
  </si>
  <si>
    <t>Se lleva a cabo cuando las concentraciones de estos productos están por debajo de los límites permitidos por la autoridad competente. Además, el caudal de vertido debe ser controlado para evitar daños ambientales, a la infraestructura, a las viviendas o a otras actividades económicas.</t>
  </si>
  <si>
    <t>¿Se cumplen las restricciones en las zonas donde operan dragas, equipo y maquinaria minera si operan minería de subsistencia en zonas tituladas?</t>
  </si>
  <si>
    <t>El barequeo se considera ilegal si no se lleva a cabo dentro del ámbito de funcionamiento de estas instalaciones y nunca a menos de trescientos (300) metros de su ubicación, lo cual debe ser supervisado por el titular del derecho minero.</t>
  </si>
  <si>
    <t>¿Las operaciones de buceo en las explotaciones aluviales se llevan a cabo por personal certificado en buceo, certificado por una agencia reconocida, y se ajustan al nivel de riesgo al cual se van a exponer, incluyendo las operaciones orientadas con mangueras hasta una profundidad máxima de veinte (20) metros?</t>
  </si>
  <si>
    <t>La normatividad vigente exige que el personal que bucee en las explotaciones aluviales se someta a evaluaciones médicas ocupacionales. El supervisor de la operación de buceo solo permitirá el buceo en las explotaciones aluviales al personal que posea un certificado médico que acredite que sus aptitudes y condiciones físicas la habilitan para realizar dichas operaciones de forma segura.</t>
  </si>
  <si>
    <t>Se cumple cuando no se bucea antes de dos (2) horas después de haber ingerido alimentos, licor, drogas o medicamentos que causan somnolencia cuando se está trabajando, bucear con gripa o sinusitis, colocarse tapones en los oídos o gorros muy ajustados, bucear en aguas contaminadas y hacer socavones en los que se ponga en peligro la vida de las personas por causa de derrumbes.</t>
  </si>
  <si>
    <t>¿La organización minera tiene los recursos y equipos necesarios para llevar a cabo la operación de buceo? ¿Se garantiza que toda persona que bucee en las explotaciones aluviales tenga los recursos y equipos necesarios para descender? Los buzos trabajan en equipo, según la tarea a realizar, con al menos dos (2) buzos bajo el agua y equipos de buzos en superficie listos con equipo disponible en caso de emergencia de buceo?</t>
  </si>
  <si>
    <t xml:space="preserve">La lista incluye un sistema de aire comprimido (compresor de buceo); equipo y mangueras en buen estado; equipo de buceo autónomo cargado y disponible; equipo de primeros auxilios; equipo de administración de oxígeno para emergencias en buceo; traje húmedo de neopreno para aguas no contaminadas; traje seco para aguas contaminadas; botines de buceo; guantes; capuchas de buceo; y escafandras si fuera necesario.  Equipos necesarios para bucear: manómetro de presión sumergible; profundimetro; chaleco compensador de flotabilidad; regulador de buceo con segunda etapa principal y segunda etapa extra (Octopus) o sistemas de respuesta en caso de emergencia por ausencia de aire; termómetro subacuático; reloj de buceo; tablas de descompresión o computadora de buceo si se hace necesario; Luces de señalización personal, aletas, caretas, snorkel, linternas de buceo y boyas de señalización personal para buzos. </t>
  </si>
  <si>
    <t xml:space="preserve">Para cada operación, se elabora una matriz de riesgos y un plan de emergencias, junto con un informe que incluya: la naturaleza y el plan de actividades de la operación; el plan que involucre la embarcación, las instalaciones, el personal y el equipo utilizado en la operación de buceo y el supervisor de buceo es designado para realizar estas tareas.
</t>
  </si>
  <si>
    <t xml:space="preserve">Se cumple cuando el supervisor designado permanece en el sitio de operación todo el tiempo y verifica que el personal de buceo cumple con los requisitos: tener al día las evaluaciones médicas, no estar bajo efectos de drogas, estar embriagado, cansado o enfermo. Contar con los elementos y equipos de seguridad necesarios para el lugar de buceo; contar con el equipo necesario para la operación de buceo, que debe estar disponible, en buen estado de mantenimiento y con los certificados actualizados para su funcionamiento; y seguir los estándares de seguridad y manejo del riesgo, regulaciones y procedimientos establecidos para la realización de las operaciones. </t>
  </si>
  <si>
    <t>Aplicar identificando los peligros en cada proceso, involucrando a los líderes de área, supervisando los controles de ingeniería para la prevención de riesgos, realizando un seguimiento y control mínimo cada año y registrándolo.</t>
  </si>
  <si>
    <t>¿Se toman las medidas necesarias para controlar los agentes físicos y químicos en el proyecto de minería a cielo abierto, evitando el riesgo en la salud de los trabajadores a su cargo, basándose en los resultados de la IPEVR de los distintos frentes de trabajo?</t>
  </si>
  <si>
    <t>¿Se cumplen los requisitos establecidos para las evaluaciones médicas ocupacionales de ingreso, periódicas y retiro?</t>
  </si>
  <si>
    <t>El Sistema de Gestión de la Seguridad y Salud en el Trabajo incluye programas de vigilancia epidemiológica de la salud en el trabajo. Estos programas también priorizan los riesgos del proyecto minero, así como los resultados de las mediciones ambientales y los perfiles de salud de los trabajadores demostrados en los monitoreos biológicos.</t>
  </si>
  <si>
    <t>¿La mina brinda atención de primeros auxilios sin costo si surge una situación de peligro para la salud de los empleados debido al manejo de sustancias y/o materiales químicos tóxicos y cuenta con personal capacitado y los equipos necesarios para hacerlo?</t>
  </si>
  <si>
    <t>685 de 2001 Código de Minas. Esta ley establece los lineamientos legales para la exploración y explotación de recursos minerales, incluyendo aquellos obtenidos mediante la minería de aluvión.</t>
  </si>
  <si>
    <t>DISPOSICIONES SOBRE CAPACITACIÓN, ENTRENAMIENTO Y ACTUALIZACIÓN</t>
  </si>
  <si>
    <t>1. Cuando las actividades mineras no involucran el uso, almacenamiento o transporte de explosivos en ninguna etapa de la operación.
2. Cuando el titular minero ha subcontratado completamente las actividades relacionadas con explosivos a terceros especializados que cumplen con todas las regulaciones y normativas aplicables y realiza seguimiento a su cumplimiento.</t>
  </si>
  <si>
    <t>1. Cuando las actividades mineras realizadas por el titular no involucran el transporte de minerales, materiales o residuos a través de vías fluviales o marítimas en ninguna etapa de la operación.
2. Si el titular minero ha contratado servicios especializados de transporte fluvial y marítimo a terceros que cumplen con todas las normativas y regulaciones pertinentes, delegando completamente esta responsabilidad pero le realiza seguimiento al cumplimiento.</t>
  </si>
  <si>
    <t>1. Cuando la operación minera no requiere el uso de silos y tolvas para el almacenamiento o manejo de materiales durante ninguna etapa del proceso.
2. Si el titular minero ha implementado sistemas alternativos o tecnologías que cumplen con los mismos estándares de seguridad y eficiencia que las normativas establecidas para silos y tolvas.
3. En casos excepcionales en los que la autoridad competente otorgue una dispensa o autorización especial al titular minero para no cumplir con ciertos requisitos específicos relacionados con silos y tolvas, siempre y cuando se justifique debidamente la situación.</t>
  </si>
  <si>
    <t>1. Cuando la operación minera no requiere el almacenamiento de grandes cantidades de materiales o combustibles en el sitio, debido a la naturaleza específica de las actividades mineras desarrolladas.</t>
  </si>
  <si>
    <t>Cuando la actividad de minería de aluvión se realiza en una escala reducida y de bajo impacto ambiental, de acuerdo con lo establecido en la normativa vigente.</t>
  </si>
  <si>
    <t>TITULO</t>
  </si>
  <si>
    <t>NOMBRE DEL TITULO</t>
  </si>
  <si>
    <t>VIII</t>
  </si>
  <si>
    <t xml:space="preserve"> ¿El almacenamiento, manipulación y disposición de combustibles, aceites otros compuestos químicos y demás sustancias peligrosas se realiza de acuerdo al protocolo?.</t>
  </si>
  <si>
    <t>¿Se incluyen los sistemas de alarma y alerta en el protocolo de comunicación entre los frentes de explotación y el exterior de la mina, entre los vehículos de transporte de material y las áreas de control operativo?</t>
  </si>
  <si>
    <t>¿Cuenta la organización con un profesional en seguridad y salud en el trabajo o profesional especialista en seguridad y salud en el trabajo con una licencia en salud ocupacional vigente y una formación en riesgos mineros de al menos un (1) año?</t>
  </si>
  <si>
    <t>¿El almacenamiento y reposición de herramientas manuales, equipos y elementos de protección personal se realiza de acuerdo al protocolo?.</t>
  </si>
  <si>
    <t>¿Se siguen los procedimientos establecidos para realizar trabajos en alturas, espacios confinados, perforación y voladuras?</t>
  </si>
  <si>
    <t>¿Cumplen con el protocolo establecido para la manipulación y mantenimiento de equipos, máquinas, herramientas, vehículos automóviles y maquinaria amarilla utilizada en las labores mineras a cielo abierto, incluidos los sistemas hidráulicos?</t>
  </si>
  <si>
    <t>Contrata o cuenta con personal adecuado para el mantenimiento, planifica el trabajo y se coordina con las áreas responsables</t>
  </si>
  <si>
    <t>¿Los cables eléctricos que se utilizan para transmitir energía a maquinaria No deben estar expuestos a la pisada o desgaste de vehículos?</t>
  </si>
  <si>
    <t>¿Se toman, medidas para abandonar el equipo cuando está apagado y con freno de mano, las partes móviles se encuentran en el piso como las cuchillas?</t>
  </si>
  <si>
    <t>¿Se realizan estudios técnicos a que haya lugar antes de diseñar una escombrera, se analizan las posibles causas de fallas y se consideran los riesgos para los trabajadores y la comunidad? Además ¿se cumple con el procedimiento de operación, cierre y abandono de la escombrera, especificando el programa de mantenimiento e inspección?</t>
  </si>
  <si>
    <t xml:space="preserve">¿Se dispone de extintores para combatir el incendio, teniendo en cuenta la capacidad y el tipo de incendio que podría surgir y ser distribuido de manera estratégica?
</t>
  </si>
  <si>
    <t>Artículo 10 y 11</t>
  </si>
  <si>
    <t xml:space="preserve">¿La empresa brinda capacitación en seguridad y salud en trabajos mineros a sus empleados a través de instituciones autorizadas, supervisando la capacitación de personal directivo, trabajadores que realizan actividades mineras y entrenadores en seguridad y salud en actividades mineras a través del SENA, Universidades, UVAES y cajas de compensación familiar?
</t>
  </si>
  <si>
    <t>Artículo 23 al 27</t>
  </si>
  <si>
    <t>Artículo 16 al 19</t>
  </si>
  <si>
    <t>Sector:</t>
  </si>
  <si>
    <t>Fecha de realización:</t>
  </si>
  <si>
    <t xml:space="preserve">No aplica </t>
  </si>
  <si>
    <t>Estado de cumplimiento</t>
  </si>
  <si>
    <t>Puntaje obtenido</t>
  </si>
  <si>
    <t>INFORMACIÓN DEL CENTRO DE TRABAJO</t>
  </si>
  <si>
    <t>Artículo 12 al 14</t>
  </si>
  <si>
    <t xml:space="preserve">¿La empresa minera capacita sobre los efectos de la salud los diferentes riesgos de la mina, el uso correcto y su adecuado funcionamiento, proporciona, reemplaza y promueve el mantenimiento de equipos y elementos de protección personal de acuerdo con los riesgos identificados en el Sistema de Gestión de la Seguridad y Salud en el Trabajo (SG-SST), sin costo alguno para el trabajador, y supervisa a sus empleados en el uso y mantenimiento de estos equipos, que deben cumplir con los requisitos establecidos por la autoridad competente?
</t>
  </si>
  <si>
    <t>Si no hay profesionales capacitados en una de las áreas de seguridad y salud en el trabajo, los ingenieros de minas o tecnólogos en minas que tengan como mínimo dos años de experiencia certificada en seguridad minera, expedida por la empresa en la que haya trabajado, de acuerdo con lo establecido en el literal c) del artículo 5 de la Resolución 4502 de 2012 pueden hacerse cargo de las responsabilidades.</t>
  </si>
  <si>
    <t>¿Detecta, evalúa, previene, interviene y vigila continuamente la exposición de los riesgos psicosociales en el trabajo el explotador minero de acuerdo con las normas actuales y futuras que lo modifiquen, complementen o sustituyan?</t>
  </si>
  <si>
    <t>Revisar las mallas de perforación y solo entregarlas al responsable de la planificación minera o a cualquier persona a quien se le delegue, verificar que realmente los explosivos se hayan detonado y si quedan remanentes se hayan devuelto inmediatamente.</t>
  </si>
  <si>
    <t>Artículo 37 al 40</t>
  </si>
  <si>
    <t>Asegurando la ubicación segura de equipos y personas; señalización de entradas y salidas del área, modos y operación de bloqueo. Entrada de empleados después del evento. La longitud del retacado no debe ser inferior al tamaño de la piedra (primer burden), en un esquema o malla de perforación y voladura. La mecha debe cortarse inmediatamente antes de insertarle el detonador común, eliminando de dos (2) a cuatro (4) centímetros de la punta para garantizar que el extremo esté seco;
2. Se usarán punzones de madera o de aluminio, cobre, bronce, o berilio para hacer orificios en los cartuchos de los explosivos; 3. El detonador común debe colocarse a la mecha utilizando alicates de ojo o pinza engargoladora, diseñados especialmente para tal fin Se prohíbe el empalme utilizando los dientes, alicates comunes, tenazas o pinzas; 4. La longitud mínima de las mechas de seguridad será de uno con cincuenta (1.50) metros; y, 5. El extremo de la mecha destinado al encendido se debe cortar oblicuamente para obtener una mayor superficie desnuda de pólvora.</t>
  </si>
  <si>
    <t>1. Los cables de alimentación de equipos de alta tensión transportan corriente eléctrica peligrosa que puede causar descargas eléctricas graves e incluso mortales si se manipulan incorrectamente. El uso de equipos inadecuados aumenta significativamente el riesgo de accidentes eléctricos.
2. La manipulación inapropiada de los cables de alimentación con equipos no diseñados para ese propósito puede causar daños tanto a los propios cables como a los equipos a los que están conectados. Esto puede resultar en costosas reparaciones o en la inutilización de los equipos.
3. Utilizar equipos inadecuados para manipular cables de alta tensión puede interferir con el funcionamiento seguro de los equipos y comprometer la integridad del sistema eléctrico en su conjunto. Esto podría provocar cortocircuitos, sobrecargas u otros problemas que pongan en riesgo la seguridad de las personas y las instalaciones.</t>
  </si>
  <si>
    <t xml:space="preserve">¿Los transformadores y distribuidores de energía, ya sean fijos o móviles, son accesibles y están protegidos de las operaciones asociadas con el progreso de la explotación? </t>
  </si>
  <si>
    <t xml:space="preserve">
Garantizar la ubicación de los puntos de partida y llegada, las dimensiones, las especificaciones de las vías y los medios de transporte, las pendientes promedio y máximas, las distancias, la señalización de las vías, las especificaciones de los equipos y la señalización de los equipos.
</t>
  </si>
  <si>
    <t xml:space="preserve">El procedimiento describe cómo cargar y descargar los materiales de manera segura, los sistemas de comunicación a utilizar, la velocidad máxima permitida, incluida su señalización, y las instrucciones que consideren la prioridad de circulación de los vehículos, incluidos los vehículos de emergencia. Los operadores de vehículos, maquinarias y equipos para el transporte de materiales deben cumplir con lo contemplado en el sistema de gestión de seguridad y salud en el trabajo. (SG-SST) de la empresa.
</t>
  </si>
  <si>
    <t>1. Embarcaciones seguras: Asegúrate de que las embarcaciones utilizadas cumplan con todas las normativas de seguridad vigentes, incluyendo la capacidad de carga, sistemas de navegación, equipos de comunicación y medidas de prevención contra incendios.
2. Tripulación capacitada: Es fundamental contar con una tripulación debidamente capacitada en temas de seguridad marítima, primeros auxilios, técnicas de navegación y procedimientos de emergencia.
3. Equipos de seguridad: Verifica que las embarcaciones dispongan de los equipos de seguridad necesarios, como chalecos salvavidas, bengalas, extintores, aros salvavidas y dispositivos de localización.
4. Planificación del viaje: Antes de iniciar cualquier travesía, planifica detalladamente el viaje teniendo en cuenta las condiciones meteorológicas, rutas seguras, puntos de referencia y posibles zonas de riesgo.
5. Comunicación constante: Mantén una comunicación constante con otras embarcaciones, autoridades marítimas y bases terrestres a través de equipos de radio o teléfonos satelitales para informar sobre la ubicación y condiciones del viaje.
6. Mantenimiento regular: Realiza un mantenimiento regular de las embarcaciones para garantizar su buen estado operativo, incluyendo motores, sistemas eléctricos, casco y equipos de seguridad.
7. Primeros auxilios: Asegúrate de contar con un botiquín de primeros auxilios completo y actualizado a bordo, así como personal capacitado para brindar asistencia en caso de emergencias médicas.</t>
  </si>
  <si>
    <t>Se deben llevar a cabo los estudios técnicos necesarios, examinar las posibles causas de las fallas y evaluar los riesgos para la comunidad y los trabajadores. Además, se debe preparar el procedimiento para operar y realizar el cierre y abandono de la escombrera, incluido el programa de mantenimiento e inspección. La autoridad competente tiene acceso a los estudios técnicos en las instalaciones de la mina.</t>
  </si>
  <si>
    <t>¿El almacenamiento de minerales se hace de forma segura?</t>
  </si>
  <si>
    <t>Artículo 81 y 82</t>
  </si>
  <si>
    <t>Artículo 83</t>
  </si>
  <si>
    <t>¿En las áreas donde se almacenen combustibles se tiene en cuenta especificaciones técnicas?</t>
  </si>
  <si>
    <t>Artículo 84</t>
  </si>
  <si>
    <t>¿El Transporte de combustibles dentro del proyecto minero cumple con lo reglamentado por la autoridad competente?</t>
  </si>
  <si>
    <t>1. Decreto 1594 de 1984: Este es el primer documento relevante en el marco legal que establece los parámetros y valores límites máximos permisibles en los vertimientos puntuales a cuerpos de aguas superficiales y sistemas de alcantarillado público. Ha estado vigente durante 30 años y sentó las bases para la regulación de los vertimientos en Colombia.
2. Decreto 3930 de 2010: Este decreto modifica y actualiza aspectos relacionados con el manejo de vertimientos en el país. Específicamente, en su artículo 28, establece ciertas disposiciones que fueron reglamentadas posteriormente por la Resolución 0631 de 2015.
3. Resolución 0631 de 2015:*Esta resolución reglamenta el artículo 28 del Decreto 3930 de 2010 y actualiza las normativas establecidas en el Decreto 1594 de 1984. En este documento se detallan los parámetros específicos, los valores límites máximos permisibles en los vertimientos puntuales a cuerpos de aguas superficiales y sistemas de alcantarillado público, así como otras disposiciones relevantes para el control y monitoreo de los vertimientos en Colombia.</t>
  </si>
  <si>
    <t xml:space="preserve">1. Ley 1562 de 2012: Por la cual se modifica el Sistema de Riesgos Laborales y se dictan otras disposiciones en materia de Salud Ocupacional. La entidad o institución contratante deberá establecer las medidas para que los contratistas sean incluidos en sus Sistemas de Vigilancia Epidemiológica, para lo cual podrán tener en cuenta los términos de duración de los respectivos contratos. El costo de los exámenes periódicos será asumido por el contratante. 
2.  Decreto 1072 de 2015, específicamente el Artículo 2.2.4.2.2.18, que regula los exámenes médicos ocupacionales y establece las responsabilidades de las entidades contratantes con respecto a la inclusión de contratistas en los Sistemas de Vigilancia Epidemiológica.
3.  Resolución 2346 de 2007, que regula la práctica de evaluaciones médicas ocupacionales y el manejo de historias clínicas ocupacionales. </t>
  </si>
  <si>
    <t>Cumplir con las política y objetivos claros, asignación de recursos y responsables, matriz de evaluación y valoración de riesgos, exámenes  médicos, afiliación  a seguridad social, comités; copasst, cocola, evaluación de indicadores reactivos y proactivos, procedimientos de trabajo socializados e implementados, control de tareas de alto riesgo, suministro y formación de EPP, plan y equipo de emergencias, entre otros.</t>
  </si>
  <si>
    <t xml:space="preserve">Decreto 2157 de 2017. Por medio del cual se adoptan directrices generales para la elaboración del plan de gestión del riesgo de desastres de las entidades públicas y privadas </t>
  </si>
  <si>
    <t xml:space="preserve">Ley 685 de 2001 (Código de Minas): Esta ley regula la exploración y explotación de recursos mineros en Colombia, incluyendo aspectos relacionados con el transporte de materiales como los hidrocarburos.
Decreto 1079 de 2015. por medio del cual se expide el Decreto Único Reglamentario del Sector Transporte.
Resolución No. 40198 del 24 de junio de 2021
“Por la cual se modifica la Resolución 40408 del 24 de diciembre de 2020 “Por la cual se expide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</si>
  <si>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 xml:space="preserve">OTRAS NORMAS APLICABLES:
Decreto 1072 de 2015. Decreto único reglamentario del sector trabajo. Artículo 2.2.4.6.25. Plan de Prevención, Preparación y Respuesta ante Emergencias.
</t>
  </si>
  <si>
    <t xml:space="preserve">¿Cuenta con medidas para evaluar el cumplimiento de las regulaciones sobre la edad mínima de los trabajadores y la protección de las mujeres en estado de embarazo en áreas de producción de labores mineras a cielo abierto?" </t>
  </si>
  <si>
    <t xml:space="preserve">
¿Se prohíbe el ingreso o se suspenden los trabajos en los que se advierta un riesgo inminente que pueda afectar la vida de los trabajadores, y se realizan recorridos antes y durante cada turno en los sectores críticos previamente monitoreados en las labores mineras para identificar los peligros?
</t>
  </si>
  <si>
    <t>¿Se seleccionan equipos de trabajo en función de las condiciones y características específicas de la tarea para prevenir riesgos para la salud y seguridad de los trabajadores, señalización requerida, personal calificado y capacitado?</t>
  </si>
  <si>
    <t xml:space="preserve">Sin embargo, en caso de que no sea posible suspender la actividad, se debe obtener un permiso de trabajo emitido por el responsable de acuerdo con la normativa vigente. Realizar y evaluar actividades bajo permiso de trabajo por personas competentes y supervisadas por personal de seguridad industrial. </t>
  </si>
  <si>
    <t>Los cables deben seleccionarse de acuerdo con las especificaciones del fabricante y según los requerimientos del diseño; además, deben ser inspeccionados periódicamente por personal calificado de acuerdo con el programa de mantenimiento. Las cubetas de los transportadores aéreos no deben llenar más del 90% de su capacidad. Los cables deben ser reemplazados de acuerdo con lo especificado por el fabricante, o cuando su estado no asegure el factor mínimo de seguridad establecido por el mismo, con el fin de prevenir su ruptura, cuando los cables pasen sobre zonas de trabajo, vías públicas, viviendas y sectores poblados, se deben instalar dispositivos que protejan contra la caída de materiales o del mismo cable. Todos los transportadores aéreos, deben estar provistos de frenos de acción positiva, y de dispositivos que apliquen automáticamente los frenos en caso de que se interrumpa la corriente eléctrica. Los trabajadores y operarios deben informar de manera inmediata al jefe, sobre las condiciones de deterioro que presenten los cables aéreos o sus accesorios, para su inmediata inspección y mantenimiento, y siempre que sea posible, antes de poner en marcha el sistema de transporte de cable aéreo, el operario debe comprobar que ningún trabajador se encuentre debajo del trayecto de las cubetas y, cada vez que se va a poner en marcha el dispositivo, debe darse una señal acústica perfectamente reconocible.</t>
  </si>
  <si>
    <t xml:space="preserve">
</t>
  </si>
  <si>
    <t>Planificar las actividades de intervención, realizar análisis de trabajo seguro y obtener los permisos de trabajo correspondientes con la vigía y la brigada de emergencias informada sobre el trabajo.  En caso de que se requiera utilizar explosivos o cualquier sustancia que por sus combinaciones pueda generar una reacción fisicoquímica violenta dentro de los silos y tolvas, se deben tomar las medidas de control necesarias. Esta actividad debe ser realizada por personal calificado.</t>
  </si>
  <si>
    <t>Implementar todos los requisitos técnicos, incluida la altura y el talud del banco, la pendiente, el ancho de las rampas, el talud de trabajo y el talud final de explotación, el ancho mínimo de las bermas de seguridad, la ubicación y el diseño de las escombreras y las pilas de mineral, y las condiciones de tránsito de equipos y trabajadores, para garantizar la estabilidad del terreno y la readecuación  y revegetalización del talud final.
En el caso que se requiera excavar taludes superiores a veinte (20) metros, será necesario que el responsable de la aplicación y cumplimiento del presente reglamento previo al inicio de las labores realice y presente para su aprobación ante la autoridad minera, un estudio geotécnico con el correspondiente cálculo de factores de seguridad que debe emplearse en el diseño de estas obras. En todo caso, la copia de estos estudios estará disponible en las instalaciones del proyecto minero.</t>
  </si>
  <si>
    <t>Contar con extintores en lugares donde se almacene grasas u otros elementos inflamables; Subestaciones eléctricas y zonas para centros de control de motores; los puntos de parada o carga de vehículos; las instalaciones incluyen salas de máquinas, calderas, garajes para vehículos o locomotoras, talleres de mecánica y soldadura, almacenes y otras construcciones. Equipos que pueden causar fricción, chispas mecánicas o de combustión y/o superficies calientes; todos los vehículos y estaciones de aprovisionamiento de combustibles, y equipos móviles utilizados en las labores de arranque, cargue y transporte en las minas a cielo abierto.</t>
  </si>
  <si>
    <t xml:space="preserve">Decreto Supremo 594,  artículo 45  “todo lugar de trabajo en que exista algún riesgo de incendio, ya sea por la estructura del edificio o por la naturaleza del trabajo que se realiza, deberá contar con extintores de incendio, del tipo adecuado a los materiales combustibles o inflamables que en él existan o se manipulen”.
NFPA 10. Norma para Extintores Portátiles Contra Incendios.  </t>
  </si>
  <si>
    <t>Conocer el tamaño de la mina y el número de trabajadores que trabajan en ella, para establecer uno o varios equipos de trabajadores capacitados, que actúen bajo la dirección de la persona competente, designada para casos de incendio u otras situaciones de urgencia; disponer de material de lucha contra el fuego móvil o portátil e instalar bocas de incendio o hidrantes donde corresponda; y capacitar a los trabajadores en el uso de equipos de extinción de incendio los lugares donde se colocan los extintores portátiles deben estar demarcados y señalizados de acuerdo con la normativa vigente. El responsable de la aplicación y cumplimiento del presente reglamento debe tener esto en cuenta.  Cuando sea posible recurrir a cuando se pueda recurrir a una organización exterior de lucha contra los incendios, en todas las bocas de equipos contra incendio deben instalarse empalmes uniformes o adaptadores fácilmente disponibles.</t>
  </si>
  <si>
    <t xml:space="preserve">El Plan de Prevención, Preparación y Respuesta ante Emergencias se actualiza cada año y debe tener al menos la siguiente estructura: 
1. Introducción; Política de emergencias y contingencias de la empresa, objetivos del sistema de respuesta a la emergencia, el Comité de crisis y sus responsables, la definición de áreas críticas, la comunicación, la capacitación y los simulacros, la creación y distribución de cartillas de respuesta ante emergencias. 
2. Las operaciones de respuesta incluyen: Procedimientos para notificar: Comunicarse con la autoridad minera competente, las comunidades involucradas y otras instituciones.  
3. Identificación de áreas críticas, procedimiento de respuesta, acciones de mitigación y estrategias para la disposición y eliminación.
4. El plan de evacuación incluye una evaluación de emergencia, puntos de encuentro y salidas de emergencia, así como procedimientos para la revisión y actualización de los Anexos: Listado de las Fichas, datos de seguridad de los materiales "Material Safety Date Sheet (MSDS)" en español. 
5. Debe haber una copia en el establecimiento de salud del campamento minero y al alcance de los trabajadores que manipulan las sustancias, de todas las hojas de datos de seguridad, matriz de compatibilidad para el almacenamiento de las sustancias químicas utilizadas en el proyecto minero, de acuerdo con el sistema globalmente armonizado (SGA) de clasificación y etiquetado de productos químicos, de acuerdo con la norma que regula la materia expedida por el Ministerio del Trabajo o la que la modifique o sustituya; Información sobre las instalaciones con las que cuenta para dar respuesta a emergencias y contingencias; Procedimientos de alertas y alarmas; Lista de contactos; Listado de equipos para respuesta a las emergencias y contingencias. en los que se debe incluir el desfibrilador automático o semiautomático externo en concordancia con la normatividad vigente.
6. Equipos de comunicaciones; y, Definición de términos y unificación de criterios para atención de emergencias. </t>
  </si>
  <si>
    <t>Todo lugar donde existan sustancias y/o materiales químicos tóxicos, cuenta con un botiquín de primeros auxilios, kit de emergencia para atención de derrames y además de la hoja de datos de seguridad en español de cada sustancia, colocada en lugar visible y la matriz de compatibilidad para su almacenamiento. El personal que manipule materiales químicos tóxicos  conoce los riesgos asociados y cómo actuar en caso de un accidente con dichas sustancias. Esta disponible para la autoridad minera</t>
  </si>
  <si>
    <t xml:space="preserve">Señalar los accesos a todas aquellas áreas o locales para cuya actividad se requiera el uso de equipos o equipos de protección individual; las áreas o locales para cuya actividad se requiera el acceso de personal autorizado a los centros de trabajo, de tal manera que permita conocer a todos sus trabajadores situaciones de emergencia o instrucciones de protección en su caso; equipos de lucha contra incendios, salidas y recorridos de evacuación señalizar frentes que no se han utilizado. 
En las áreas de explotación que han sido abandonadas o suspendidas por el explotador por orden de la autoridad minera, éstos deben restringir el acceso de personal, por medio de obras de protección y señales preventivas, y su ubicación debe figurar en los planos actualizados de la mina. 
Para el reinicio de una labor minera a cielo abierto abandonada o inactiva total o parcialmente, será indispensable que la autoridad competente certifique que existen condiciones seguras para el desarrollo de las actividades. </t>
  </si>
  <si>
    <t>La señalización utilizada debe ser de material resistente a golpes, inclemencias del tiempo y las agresiones medioambientales; las dimensiones de las señales, así como sus características colorimétricas y fotométricas, deben garantizar la visibilidad y comprensión por parte de los trabajadores; las señales se instalarán a la altura y en posición con el ángulo visual, teniendo en cuenta los posibles obstáculos en la proximidad inmediata del riesgo u objeto que deba señalizarse o, cuando se trate de un riesgo general el acceso a la zona de riesgo; el lugar de emplazamiento de la señal debe estar iluminado, ser accesible y visible. Si la iluminación general es insuficiente, se debe emplear una iluminación adicional, o se utilizarán colores fosforescentes o materiales fluorescentes; a fin de evitar la disminución de la eficacia de la señalización, no se utilizarán demasiadas señales próximas entre sí; las señales deben retirarse, cuando deje de existir la situación que las justificaba; y, se debe tener un programa de limpieza, mantenimiento y reposición de señales, evitando dejar áreas sin señalización por daños o deterioros. 
Para la señalización vertical que incluye, entre otras, señales preventivas, reglamentarias, informativas y señales especiales del medio minero, tales como: clase de vehículos, dirección, grado de pendiente, velocidad máxima permitida, sitios de derrumbe, paso a nivel, instalaciones, almacenamiento de combustibles, gases explosivos, depósitos de explosivos, escombreras, áreas de almacenamiento de minerales, identificación de peligros, entre otros; se deben seguir las especificaciones del "Manual de Señalización Vial" del Ministerio de Transporte, en cuanto a ubicación lateral y longitudinal, altura, y estructuras de soporte de las señales, adecuándolas a las necesidades particulares de cada proyecto minero.</t>
  </si>
  <si>
    <t xml:space="preserve">Ley 769 de 2002. Por la cual se expide el Código Nacional de Tránsito Terrestre y se dictan otras disposiciones. Capítulo XII Señales de tránsito. Capítulo XI. Límites de velocidad
</t>
  </si>
  <si>
    <t>Definición</t>
  </si>
  <si>
    <t>Capacidad de una persona para desempeñar funciones productivas, en diferentes contextos, con base en los estándares de calidad establecidos por el sector productivo.</t>
  </si>
  <si>
    <t>1. Se dice de la roca o del material que no contiene minerales de valor recuperables, que acompañan a los minerales de valor y que es necesario remover durante la operación minera para extraer el mineral útil.
2. Se definen así el suelo, los sedimentos y las rocas que cubren el subafloramiento de carbón; en este caso toma el nombre de "estéril de cobertura u overburden". Igual definición tiene las rocas que separan dos mantos de carbón, en este caso toman el nombre de "estéril entre mantos o
interburden".</t>
  </si>
  <si>
    <t>Elemento de seguridad para la navegación, son flotantes muy resistentes de color muy visible, con bandas reflectantes.</t>
  </si>
  <si>
    <t xml:space="preserve">Cuentan con PESV, normas viales, programa de mantenimiento de vehículos y equipos, soat, revisión tecno mecánica y idoneidad del conductor. </t>
  </si>
  <si>
    <t>Involucrar las áreas afines para participar en los temas de inducción del personal de planta y continuar formando al personal para tener disciplina operativa y un mejor rendimiento de las labores. Contar con inducción especial para los contratistas. elaborar plan de capacitación de acuerdo a los riesgos críticos, protocolos, política, normas de seguridad. Además, debe incluir riesgos y medidas de seguridad a todos los empleados que ingresen a la mina, y enseñarles cómo usar los equipos de protección personal proporcionados por el responsable de la mina.</t>
  </si>
  <si>
    <t>¿El explotador minero realiza el mantenimiento y calibración regular de los equipos de medición con personal certificado y autorizado?</t>
  </si>
  <si>
    <t>Se debe determinar la necesidad de recurrir a la protección personal y precisar el riesgo al que se debe ofrecer protección, las partes del cuerpo a proteger mediante análisis de puestos de trabajo, inspecciones de áreas, mediciones higiénicas. 
En los procedimientos de trabajo seguro, debe haber una sección específica para informar sobre los EPP que deben utilizarse en la tarea.
En el plan anual de capacitación, debe incluirse la capacitación de los trabajadores sobre el uso de los EPP, su importancia y cómo cuidarlos.</t>
  </si>
  <si>
    <t xml:space="preserve">Contar con planos y registros actualizados de las labores mineras, incluyendo avances y frentes de explotación, publicados y fácilmente accesibles para el personal y la autoridad. Los registros incluyen el método de explotación utilizado, el cronograma, el progreso y las características de las tareas. 
Contar con los planos de riesgos, actualizarlos cuando se descubren nuevos riesgos o si un riesgo existente aumenta en su calificación y a medida que avanza la operación, circuito isométrico de ventilación. 
Los planos de labores mineras deben ser firmados por un ingeniero de minas o un ingeniero de minas y metalurgia con matrícula profesional. 
El responsable del SG-SST debe firmar los planos de riesgos.
</t>
  </si>
  <si>
    <t>Establecer un comedor para alimentar a los trabajadores con mínimas condiciones de confort e higiene así aumentar la conciencia sobre la conveniencia de comer en este sitio y no en el área de trabajo, facilita la desconexión laboral, la seguridad, la comodidad y la interacción social y es una norma de la empresa.
Dispone de instalaciones higiénicas destinadas para el aseo del personal y cambio de ropa de trabajo; aquellas cuentan con duchas, lavamanos y sanitarios.
En los campamentos provisionales y permanentes se da cumplimiento a la normatividad vigente expedida por el Ministerio de Trabajo, la cual podrá ser actualizada para la actividad minera. Así mismo, en caso de hacer uso de recursos naturales renovables y manejo de residuos peligrosos y no peligrosos se atenderá la reglamentación ambiental vigente.</t>
  </si>
  <si>
    <t>Incluir en el plan anual de capacitación desde el segundo semestre de 2024 y considerar realizar la capacitación de un instructor de la empresa para que capacite a todos los colaboradores de la organización, se incluye en el programa de capacitación anual, el instructor debe tener licencia en SST.
La organización gestiona la capacitación de NIVEL BASICO (16 horas) Dirigido al personal directivo y aquel que toma decisiones administrativas, que no   ingresan a las labores mineras. NIVEL AVANZADO (40 horas): (40%) teóricas y sesenta por ciento (60%) entrenamiento práctico. - Trabajadores operativos y aprendices que realicen actividades en labores mineras: - Personal directivo y aquel que tome decisiones  técnicas  o administrativas: LOS CONTENIDOS PARA LOS PROGRAMAS DEL VIVEL OPERATIVO Y DIRECTIVO SON DIFERENTES.
Gestionar 40 horas de teoría, 40 horas de formación pedagógica y 40 horas de entrenamiento práctico. Perfiles: Ing. de minas, minas y metalurgia,  geólogo  o ing. geólogo, con experiencia de cinco años en minería a cielo abierto. Profesionales en otras disciplinas relacionadas con la minería, con licencia vigente en SST, con experiencia específica cinco años en minería a cielo abierto Programas de Capacitación</t>
  </si>
  <si>
    <t>Realice estudios ambientales para exposición a sílice, vibraciones, ruido y la iluminación. Realizar los controles sugeridos por el experto de acuerdo con los resultados. Programa de monitoreo de epidemiología y examen médico.</t>
  </si>
  <si>
    <t>Realizar control documental y soportes de la implementación del sistema de SG-SST. Esto también debe ser corroborado en campo.</t>
  </si>
  <si>
    <t>Los depósitos de explosivos deben estar ubicados en zonas alejadas de áreas pobladas, fuentes de agua, vías de acceso y zonas de trabajo activas.
   - Deben contar con señalización clara y restricción de acceso para personal no autorizado.
   - Se debe garantizar la estabilidad del terreno y la protección contra incendios. 
-Los explosivos deben almacenarse en contenedores seguros y resistentes.
   - Se deben seguir las recomendaciones del fabricante para el almacenamiento adecuado de cada tipo de explosivo.
   - Es importante mantener un registro detallado de la cantidad y tipo de explosivos almacenados.
La descarga y manipulación de explosivos debe ser realizada por personal capacitado y autorizado.
   - Se deben seguir estrictamente los protocolos de seguridad establecidos para la manipulación de explosivos.
   - Es fundamental utilizar equipos y herramientas adecuadas para minimizar riesgos.
-La destrucción de explosivos debe ser realizada por personal especializado.
   - Se deben seguir procedimientos específicos para la destrucción segura, evitando riesgos para el personal y el entorno.
   - Es importante contar con medidas de contingencia en caso de incidentes durante el proceso de destrucción.</t>
  </si>
  <si>
    <t>No debe transportar explosivos y accesorios de voladura en el mismo vehículo. 
Debe transportarse en compartimentos independientes que los protejan de los golpes y la fricción. Pueden estar recubiertos internamente con materiales como madera, cuero o lámina plástica antiestática.</t>
  </si>
  <si>
    <t xml:space="preserve">Garantizar que los explosivos no se transporten con su iniciador insertado o cebados. 
Fumar, transportar fósforos, encendedores, circuitos eléctricos, materiales inflamables o cualquier elemento que pueda prender fuego, usar equipos de radio frecuencia cuando se transporten iniciadores eléctricos, transportar explosivos y accesorios de voladura junto con el personal, excepto si son personas capacitadas y certificadas en su manejo y cuidado. </t>
  </si>
  <si>
    <t xml:space="preserve">
¿La empresa se hace responsable de los resultados y consecuencias del cargue o iniciación de materiales explosivos ?
</t>
  </si>
  <si>
    <t>1. Ninguna persona puede poseer materiales explosivos o conducir una operación o actividad que requiera el uso de materiales explosivos, como conformar o supervisar el cargue e iniciación, sin obtener previamente el permiso respectivo, expedido por la autoridad competente;
2. Los materiales explosivos no deben ser vendidos a personal que no esté autorizado por la autoridad competente.
3. Cada persona que realice una operación o actividad con materiales explosivos debe obtener el permiso y será responsable por los resultados y consecuencias
del cargue o iniciación de materiales explosivos.
4. Se prohíbe abrir las cajas que contengan explosivos con herramientas metálicas ferrosas o materiales que produzcan chispas, así como, golpear, alterar o modificar el contenido de los fulminantes, detonador eléctrico o detonadores en general, o desprender los cables o detonador de tubo de choque.
5. Los explosivos para utilizar en las voladuras serán los convencionales fabricados, importados, comercializados y/o avalados por las instituciones o entidades autorizadas para tal fin.
6. Se prohíbe el uso de sustancias químicas para la fabricación casera de explosivos.
7. El explosivo encartuchado no debe sacarse de su empaque original con el propósito de adelgazarlo para utilizarlo en diámetros menores.</t>
  </si>
  <si>
    <t>Es responsabilidad de las empresas y organizaciones que operan en el sector minero a cielo abierto asegurarse de que su personal cumpla con estos requisitos de capacitación y certificación. Esto contribuye a prevenir accidentes, proteger la integridad de los trabajadores y mantener la seguridad en el entorno laboral.
Debe designarse uno de los operadores de explosivos para accionar el explosor, iniciar la mecha de seguridad o el dispositivo de disparo según el sistema utilizado de alarma. Será también el responsable de ubicar el
personal y los equipos en sitios seguros durante la voladura.
 Debe designarse uno de los operadores de explosivos para hacer la conexión de la línea de tiro al explosor o dispositivo de disparo. Cuando se usen detonadores eléctricos los cables conductores y los detonadores
eléctricos deben permanecer en corto circuito hasta el momento de efectuar la conexión al explosor. La línea de tiro debe ser separada de las otras líneas eléctricas del proyecto minero, e identificada de manera clara.</t>
  </si>
  <si>
    <t>Garantizar la distancia entre los barrenos, el número de barrenos, el diámetro y la profundidad de carga específica, el espesor, la longitud del retacado y el tipo de explosivos a utilizar, así como las proyecciones y vibraciones que se generen, para garantizar que no se afecten la infraestructura, viviendas y vías de acceso cercanas al proyecto minero. 
Se debe establecer una hora regular para las voladuras correspondientes si es posible y por motivos de seguridad.
En operaciones de minería a cielo abierto, el operador de explosivos designado para iniciar el explosor sólo puede efectuar la detonación (disparo o voladura), una vez haya avisado mediante un sistema de alarma tres (3) minutos
antes de la detonación de las cargas explosivas; también debe haber un intervalo de treinta (30) segundos entre el último aviso y la acción de la detonación de las cargas explosivas.</t>
  </si>
  <si>
    <t xml:space="preserve">Se prohíbe el cargue de barrenos en condiciones climáticas adversas, como lluvias y tormentas eléctricas.
En el momento del cargue de los barrenos únicamente podrán permanecer en el sitio de la voladura el personal y equipo autorizado. Estos impedirán la entrada de personas y vehículos mediante la colocación de barricadas y avisos, también se deben tomar todas las precauciones necesarias para poner a salvo su vida y la de las personas que puedan estar en los alrededores, evacuando el sitio donde se va a producir la detonación de acuerdo con la cantidad de explosivo y la carga.  
Los barrenos deben ser cargados según el diámetro de estos, tipo de roca, densidad de la roca, energía del agente de voladura, altura de la carga desde el fondo a la superficie, dejando una parte para el retacado con material inerte, en todo caso evitando las sobrecargas que generarán proyecciones.
No se deben retirar las cargas explosivas una vez que sean introducidas en el barreno.
Cuando se carguen barrenos en zonas de clima cálido, se debe establecer y aplicar el procedimiento seguro para el cargue de éstos. </t>
  </si>
  <si>
    <t>Artículo 41 al 44</t>
  </si>
  <si>
    <t>Artículo 45</t>
  </si>
  <si>
    <t>¿Se están teniendo en cuenta de manera adecuada las consideraciones de seguridad luego de llevar a cabo la voladura, por parte del operador de explosivos, el supervisor, el ingeniero o profesional especializado en voladuras?</t>
  </si>
  <si>
    <t xml:space="preserve">1. El personal y los equipos mecánicos solo podrán retornar a la zona de voladura cuando el responsable de mayor jerarquía de esta, lo autorice expresamente.
2. El responsable de mayor jerarquía en la operación de perforación y voladura es quien debe retornar primero al área de la voladura, para hacer las revisiones del caso y verificar el tránsito seguro y acceso de personal al frente de trabajo.
3. El responsable de mayor jerarquía en la operación de perforación y voladura, examinará el área para detectar la presencia de cargas que no han detonado, en caso de encontrarse cargas de este tipo, asumirá la responsabilidad y el control de la situación, procediendo a restringir el ingreso de personas y máquinas a la zona de voladuras, hasta tanto no haya eliminado la amenaza que genera condiciones de riesgo, siguiendo las instrucciones establecidas en los procedimientos y protocolos de seguridad para este tipo de eventualidad </t>
  </si>
  <si>
    <t>Deberá esperar treinta minutos después de que se llegue a la zona para comenzar a examinar minuciosamente las conexiones, repararlas si es necesario, reiniciar y/o realizar una nueva detonación. Se prohíbe perforar en el frente simultáneamente cuando se ha iniciado el cargue de explosivos y accesorios de voladura.
En caso de ser necesaria una segunda voladura, ésta debe llevarse a cabo inmediatamente, con las mismas precauciones y medidas de seguridad de la primera.
 Se prohíbe perforar en el frente simultáneamente cuando se ha iniciado el cargue de explosivos y accesorios de voladura.</t>
  </si>
  <si>
    <t>Los transformadores y distribuidores de energía deben ser instalados en lugares estratégicos que permitan un fácil acceso para su mantenimiento, reparación o inspección. Además, es fundamental ubicarlos en zonas seguras y resguardadas de las operaciones cotidianas de la explotación para evitar daños accidentales. 
Colocar señalizaciones claras y visibles que indiquen la presencia de transformadores o distribuidores de energía, así como las precauciones a seguir al trabajar cerca de ellos. Esto ayuda a prevenir accidentes y garantiza la seguridad de los trabajadores y personas en el área. 
Para resguardar los transformadores y distribuidores de energía de las operaciones inherentes al avance de la explotación, se pueden instalar barreras físicas, vallas o cercados que limiten el acceso no autorizado y protejan los equipos de posibles impactos o daños. Exista un acceso seguro y despejado a los transformadores y distribuidores de energía para facilitar las labores de mantenimiento, inspección o reparación</t>
  </si>
  <si>
    <t>El manual contiene los servicios de la máquina o equipo, velocidad de trabajo, capacidad de carga, peso del equipo, pendientes máximas de circulación, entre otros.
Las normas de seguridad en el manejo de la máquina, medidas de prevención durante su operación y maniobras que no se deben realizar para operaciones como la puesta en servicio, el uso, las normas de seguridad, el mantenimiento, la conservación, las reparaciones, la instalación, el montaje y el desmontaje, así como listas de chequeo, hojas de vida del equipo y planes de mantenimiento.</t>
  </si>
  <si>
    <t>Deben contar con luces de bocina, alarmas acústicas y luminosas, frenos de emergencia y extintores. 
Se implementa un plan de elevación cuando se realizan trabajos de elevación de carga de acuerdo con las especificaciones técnicas del equipo y de la carga a suspender. 
Cualquier actividad relacionada con reparación o mantenimiento de maquinaria, debe realizarse con el equipo detenido y por personal capacitado, realizar mantenimiento predictivo, preventivo y correctivo a la maquinaria, equipos y herramientas conforme a las recomendaciones dadas por el fabricante.
Las partes móviles de las máquinas, equipos y cualquier otro dispositivo mecánico que representen peligro para los trabajadores, deben estar provistas de la protección y resguardos de seguridad y estar equipadas con dispositivos de parada de emergencia, señalización de seguridad, y sistema de alarma lumínica y acústica; de igual forma, el empleador, debe implementar el tránsito seguro de personas de acuerdo con las distancias mínimas de radio de giro de las máquina o equipos, la maquinaria y los equipos serán operados únicamente por el personal capacitado y autorizado para ello, las palas deben contar con sistemas de seguridad para su operación, toda pala mecánica debe estar provista de un sistema de sujeción que involucre entre otras la manguera principal de aire, los interruptores de las máquinas y equipos se ubicarán en posición tal que eviten arranques o paradas accidentales de la misma, por contacto accidental de personas u objetos extraños, todos los equipos deben tener en un lugar visible, la capacidad de carga, la velocidad de operación recomendada, y las advertencias de peligro especiales.
Las instrucciones o advertencias deben ser fácilmente identificables por el operador cuando el equipo se encuentre en su estación de control, las máquinas, equipos y demás elementos, deben pintarse con los colores establecidos por la normatividad nacional vigente, cuando los equipos dispongan de motor eléctrico, sus dispositivos de servicio deben ser claramente visibles e identificables y en caso necesario, llevar el etiquetado que los distinga. 
Deben estar identificados en forma visual: a. Puesta en marcha o en tensión; b. Parada o puesta fuera de tensión; c. Parada de emergencia. Estos estarán situados en la proximidad del puesto de mando y fuera de la zona de peligro. Todo equipo utilizado para levantar cargas debe contener la información sobre la carga máxima que levanta, la cual no debe sobrepasarse, cuando se requieran trabajos de izaje de carga se debe establecer e implementar un plan de izaje de acuerdo con las especificaciones técnicas de los equipos y de la carga a ser suspendida y en toda máquina móvil deben instalarse extintores de incendios de tipo y capacidad certificados.</t>
  </si>
  <si>
    <t>Prohibir que el personal permanezca debajo de cargas suspendidas, asegurarse de que los equipos cuenten con guardas de seguridad y seguir el protocolo de reporte de condiciones del equipo y las condiciones de trabajo. 
El personal que trabaja debe estar capacitado para realizar esta tarea y manejo defensivo. 
Los frentes de trabajo en donde se lleven a cabo operaciones y procesos que integren máquinas, equipos, dispositivos, tuberías y otros elementos, se deben señalizar con avisos alusivos a la prevención de accidentes.</t>
  </si>
  <si>
    <t>Tener un plan de limpieza, higiene y seguridad que establezca rutinas, frecuencias, procesos y procedimientos para el aprovechamiento y disposición final de los desechos producidos, de acuerdo con el plan de manejo ambiental y las regulaciones ambientales vigentes. Listas de inspección, chequeo, señalización de extintores y mamparas. 
Disponer de manuales de operación y mantener registros físicos o digitales del mantenimiento de equipos y herramientas en el lugar de trabajo, los cuales debe ser de fácil consulta para el personal que los manipule, los productos químicos almacenados en los talleres deben estar rotulados e identificados de acuerdo con la normatividad vigente. Para tal fin, se debe tener en cuenta lo establecido en el Sistema Global Armonizado de Clasificación y Etiquetado de Productos Químicos SGA, de acuerdo con la norma que regula la materia expedida por el Ministerio del Trabajo, o la que la modifique o sustituya, en aquellas áreas donde exista el peligro de derrame de sustancias químicas,  lubricantes, grasas, aceites, entre otros, se debe disponer de trampas y un plan de emergencia y contingencia, para el manejo seguro de esta situación Las escaleras, zonas de tránsito de personal y salidas de emergencia dentro del taller, deben mantenerse limpias, libres de obstáculos, señalizadas y debidamente demarcadas, todas las fuentes de poder y energía dentro del taller deben estar identificadas, señalizadas, demarcadas y debe existir un seccionador o interruptor totalizador, para corte de energía en caso de emergencia, todas las máquinas y equipos que se utilicen en los talleres deben instalarse de acuerdo con lo establecido por el fabricante y cumplir con las normas de higiene y seguridad vigentes, los cables y las mangueras de todos los equipos deben estar dispuestos de tal manera que, no constituyan riesgo alguno para los trabajadores, en los talleres donde se realicen operaciones de soldadura y corte, deben a los rayos lumínicos, y contar con el plano de evacuación, en el que se identifique lugares críticos salidas de emergencia, y estar ubicado en un lugar visible, el soldador debe observar y aplicar las siguientes normas de seguridad:  Antes de proceder a soldar un recipiente, se debe identificar la clase de gas o líquido que contenía, determinar los niveles de concentración de sustancias inflamables o explosivas, efectuar la limpieza y purificación a que haya lugar, y tener autorización por escrito del responsable de la seguridad. 
Inspeccionar cuidadosamente el lugar de trabajo cuando termine la labor de soldadura o corte, para localizar posibles focos de fuego ocultos y cuando sea necesario colocarse debajo de un vehículo para su reparación o mantenimiento, se deben usar dispositivos de soporte y utilizar el gato hidráulico solamente para levantar el vehículo.</t>
  </si>
  <si>
    <t>Garantizar que se manipule por personal calificado, no usar en recintos cerrados. Verificar la ventilación adecuada, asegurarse de que el vehículo de transporte sea adecuado y realizar inspecciones en el taller. 
Una vez finalizado el trabajo con el cilindro, la válvula de suministro siempre debe quedar en posición de cerrado durante el almacenamiento y transporte, los cilindros de oxígeno y acetileno deben mantenerse alejados entre sí y de fuentes de ignición, de acuerdo con la ficha de seguridad del gas, asegurándose con soportes que eviten su caída; de igual forma, se les debe colocar el protector de seguridad.</t>
  </si>
  <si>
    <t>Asegurando el suministro de las herramientas requeridas. Incluir esta característica en la capacitación. Garantizar que las conexiones utilizadas para conducir aire comprimido sean diseñadas para la presión y el trabajo a los que se enfrentan, e instalar un cable antilatigo de seguridad. Utilizarlas únicamente en las labores para las cuales fueron diseñadas, los instrumentos o herramientas cortopunzantes que no se estén utilizando, deben estar protegidos con su respectiva funda, las herramientas para trabajos eléctricos deben tener empuñadura de material dieléctrico o aislante. Los cables de alimentación de herramientas eléctricas portátiles deben cumplir con lo establecido en la normatividad vigente. 
Cuando se realicen trabajos con herramientas eléctricas sobre superficies metálicas, éstas deben estar protegidas, la superficie aislada y el trabajador contar con los elementos de protección personal requeridos, cuando se utilicen herramientas neumáticas portátiles, las mangueras y las conexiones utilizadas para conducir el aire comprimido deben estar diseñadas para la presión y el trabajo a que sean sometidas, asegurando su sujeción para evitar accidentes por desacoples súbitos, definir el listado de herramientas críticas, utilizadas dentro del proceso.</t>
  </si>
  <si>
    <t xml:space="preserve">¿Se prohíbe trabajar con herramientas eléctricas en áreas con pisos húmedos o mojados? </t>
  </si>
  <si>
    <t>A todo operario que trabaje en una banda transportadora o cerca de ella, se le darán instrucciones sobre manejo, colocación y forma de accionar los interruptores de parada y de arranque.
2. Toda banda transportadora, debe estar provista de mecanismos de parada de emergencia a lo largo de todo su recorrido, las cuales deben ser señalizadas.
3. Cuando se transporte material que genere material particulado, se debe tener control de estas emisiones, para evitar su dispersión hacia el lugar de trabajo o hacia la comunidad.
4. En el punto de reintegro, se debe tener mecanismos raspadores que recojan el material sobrante, así como que retiren el material sobrante adherido a las bandas. De igual manera, se instalarán raspadores que impidan el paso del material hacia las poleas de dobles y cola, en el lado de retorno.
5. Las cabezas motrices y los tambores de retorno de las bandas transportadoras deben conservarse limpios y protegerse con guardas de seguridad para que las partes móviles no sean causa de accidentes.
6. Cerca de las cabezas motrices y tambores de retorno de las bandas transportadoras, deben colocarse mecanismos de combate contra incendios.
7. Se prohíbe hacer reparaciones mientras la banda transportadora está en movimiento, salvo que se haya aislado el riesgo de contacto con la misma.
8. Cuando la banda transportadora se encuentre en mantenimiento, debe estar provista de un sistema de etiqueta y bloqueo (candado) que evite el
arranque imprevisto de la misma.
9. Se prohíbe colocar herramientas, equipos o cualquier objeto sobre las bandas transportadoras, tanto en marcha, como paradas, excepto, en los casos de reparación.
10. Cuando una herramienta cae o es enganchada por una banda transportadora en movimiento, se prohíbe tratar de recuperarla antes de accionar el cable de parada, y desconectar y cerrar el interruptor general.
11. Cuando la banda esté parada o en movimiento, sólo se permitirá el paso de personal por encima o por debajo de ésta, en aquellos tramos que hayan sido protegidos con dispositivos para el tránsito seguro.
12. No se debe transportar herramientas sobre las bandas o utilizar prendas sueltas (puños sueltos o camisas por fuera) cerca a las mismas.</t>
  </si>
  <si>
    <t>Cuando no cuenta el sistema de transporte mediante bandas transportadoras.</t>
  </si>
  <si>
    <t>Abandonar el vehículo únicamente cuando:
1.1. Esté apagado el motor, con el interruptor principal en la posición "apagado"; 
1.2. Se encuentre accionado el freno de mano o su equivalente;
1.3. Queden sujetas o bajadas hasta el nivel del suelo las partes móviles, tales como cucharones, cuchillas, entre otras;
1.4. Queden bloqueadas sus llantas mediante bermas de parqueo o cuñas, si se encuentra estacionado en una pendiente.
1.5. Se encuentre frenado naturalmente por un reborde del terreno, si se trata de un vehículo sobre orugas  rampas o vías amplias de no menos de tres (3) veces el ancho del vehículo más grande de la mina, en vías de doble sentido; y no menos de dos (2) veces el ancho, en vías de un solo sentido, cuenta con bermas de paqueo o cuñas. Debe haber jarillones en todas las vías internas de la mina.
2. Verificar que las vías de las minas cumplan con lo siguiente:
2.1. Rampas o vías amplias de no menos de tres (3) veces el ancho del vehículo más grande de la mina, en vías de doble sentido; y no menos de dos (2) veces de ancho, en vías de un solo sentido. Si la mecánica de rocas presenta terrenos incompetentes, el titular determinará realizar vías del ancho de la maquinaria más grande de la mina, más veinte (20) por ciento de espacio para la cuneta.
3. Berma de seguridad para dar paso a la maquinaria o vehículos que circulen en sentido contrario; manteniendo el sector señalizado con material reflectivo de alta intensidad, cuando el uso de la vía es permanente.
4. Toda vía interna de la mina debe estar delimitada por jarillones, en los costados que lo requieran, para prevenir la caída de vehículos o materiales a otros niveles. La altura mínima del Jarillón, debe ser de medio (%) diámetro de la rueda del equipo o vehículo de mayor tamaño que circule por el lugar y con capacidad de detener el equipo.
5. Estén provistos, en los puntos bajos (de los caminos de las minas) con el desagüe necesario para evitar que se estanque agua.
6. Tengan salidas de emergencia, cuando se utilicen para transportar cargas con pendientes de más del cinco (5) por ciento.
6.1. Estén espaciadas a todo lo largo del camino de transporte.
6.2. Permitan detener al vehículo que toma la salida de emergencia.</t>
  </si>
  <si>
    <t xml:space="preserve">1. Antes de realizar la disposición de materiales en el sitio seleccionado para tal "fin, se debe remover la capa vegetal y el suelo {descapote}, aplicándoles las medidas de tipo ambiental a que hubiere lugar para su posterior uso.
2. El material que se deposite en las zonas de escombrera debe extenderse en capas horizontales, para garantizar su compactación. 
3. Las escombreras deben ser construidas con una pendiente positiva, en dirección del borde, de por lo menos uno por ciento 1%. 
4. Las primeras capas de material a disponer deben ser en lo posible material grueso. 
5. Las aguas provenientes de los drenajes serán sujeto de tratamiento, de manera tal que se garantice las condiciones para ser vertidas conforme lo que establezca la regulación ambiental. 
6. En aquellos sitios en donde se haya finalizado la disposición de material, se debe implementar la recuperación temprana de acuerdo al plan minero, dando inicio a la restauración del área, con el fin de optimizar las condiciones de estabilidad y seguridad de la misma.
7. El responsable técnico de la explotación debe designar a una persona competente para que supervise las operaciones de descarga, vigile e informe sobre la seguridad de la escombrera y asuma la responsabilidad de su seguridad en general. 
8. Elaborar el protocolo sobre la descarga de escombros que considere como mínimo: a. Programa de mantenimiento del sistema de drenaje o desagüe para la escombrera; b. La secuencia de descarga, que garantice el diseño final de estabilidad hasta su restauración y la forma en que se deben ejecutar las operaciones; c. La naturaleza y frecuencia de las inspecciones incluyendo las revisiones de los sistemas de control geotécnico de movimiento, y la presentación de los informes respectivos, y, d. Las medidas preventivas a que hubiere lugar. 
9. Ejecutar el programa de mantenimiento del sistema de drenaje o desagüe para la escombrera.
10. Dependiendo de la naturaleza del material depositado, se deben tomar las medidas técnicas que impidan la combustión espontánea.
11. Diseño y construcción de jarillones de protección efectiva para el controlo contención de materiales. El cordón de seguridad en el borde debe tener una altura mínima de medio {1/2} de diámetro de la rueda del camión de mayor envergadura que descargue en la escombrera.12. No se permite el vaciado de desechos o residuos de cualquier otra naturaleza en los depósitos de estériles, los cuales deben ser manejados en el marco del programa de gestión de residuos en cumplimiento de la legislación ambiental vigente.
13. En casos de existir trabajadores encargados de dirigir el vertido de los materiales, éstos deben estar dotados de chalecos reflectivos. 
14.Diseñar e implementar programa de señalización informativa, preventiva y de seguridad. </t>
  </si>
  <si>
    <t>Todos los vehículos dedicados al transporte de hidrocarburos y combustibles líquidos derivados del petróleo, al interior del proyecto minero, deben cumplir con los requisitos establecidos por la autoridad competente. 
Verifica que todos los vehículos dedicados al transporte de hidrocarburos cuenten con las certificaciones necesarias y los permisos correspondientes para realizar esta actividad de manera legal y segura. Proporciona la capacitación adecuada al personal encargado de operar los vehículos de transporte de hidrocarburos, incluyendo temas de seguridad, manipulación de carga y respuesta a emergencias. Realiza un mantenimiento preventivo regular en los vehículos para garantizar su buen estado operativo y prevenir posibles incidentes durante el transporte de los combustibles. implementa medidas de seguridad adicionales, como sistemas de control de derrames, equipos de protección personal, señalización adecuada en los vehículos y procedimientos para situaciones de emergencia.</t>
  </si>
  <si>
    <t>1. Dispositivos que indiquen, la inclinación de la embarcación, la obstrucción de la descarga de la draga o planta de tratamiento, la profundidad del dragado.
2. Dispositivos que accionen la parada de emergencia en caso de sobrecarga de la draga.
3. Cuatro aros salvavidas, dos de los cuales deben estar ubicados en la proa y dos hacia la popa.
4. Líneas de vida instaladas alrededor de la plataforma a una altura que quede al alcance de la mano.
5. Un bote que contenga una línea de vida no inferior a quince (15) metros de longitud equipado listo para su uso con remos u otros medios eficaces de propulsión.</t>
  </si>
  <si>
    <t xml:space="preserve">1. El piso de la draga y los lugares por donde transita personal deben permanecer limpios de barro, arena, repuestos o cualquier tipo de obstáculos.
2. Proteger con guardas, las correas, poleas, piñones, tornillos en movimiento que sobresalgan y los motores en movimiento.
3.Los puentes, plataformas, escaleras y en general las áreas de circulación deben tener el piso hecho en láminas de alfajor u otro material, que cumpla con la función antideslizante, y los pasamanos poseer una malla protectora u otro elemento de protección.
4. La pendiente de las escaleras no debe ser mayor de cincuenta (50) grados con respecto a la horizontal. 
5. Todo puente, plataforma o escalera, debe tener pasamanos que garantice la seguridad de las personas. 
6. Todo el personal que labore en la escalera, el puente y en general en plataformas, debe disponer de equipo de protección personal para trabajos en alturas que lo sujete a la estructura. 
7. No se debe trabajar en la línea de operación de cucharas o permanecer en el radio de acción mientras estas se encuentran en movimiento.
 8. Diseñar y poner a funcionar un sistema de señales sonoras y lumínicas que puedan ser escuchadas y vistas en toda la draga, que indique cuando se para o pone a funcionar la maquinaria, o cuando la línea de carga asignada al buque ha sido sumergida. 
9. Señalizar y demarcar las zonas explotadas con maquinaria pesada tipo retroexcavadora, elevadoras y otras con el fin de prevenir caídas de personal y animales dentro del área, al igual que, indicar claramente la ubicación de todos los dispositivos de salvamento.
10.Toda persona que se encuentre en la draga o planta flotante de tratamiento debe usar chaleco salvavidas.
11. Disponer de botiquín portátil de primeros auxilios, de acuerdo con el tipo de riesgos a los cuales están expuestos los trabajadores que las operan, camilla, sistema de comunicación y extintores portátiles.
12. Evitar represar las corrientes de agua. 
</t>
  </si>
  <si>
    <t>¿El personal que realiza operaciones de buceo en la explotación aluvial está capacitado y conoce las restricciones que debe cumplir?</t>
  </si>
  <si>
    <t>Realizan exámenes médicos de acuerdo con los factores de riesgo a los que esté expuesto el trabajador y las condiciones individuales, utilizando al menos parámetros establecidos e índices biológicos de exposición. También considera los niveles máximos permisibles de exposición, utilizando como referencia la tabla de la Conferencia Americana de Higienistas Industriales Gubernamentales o los valores límites permisibles. Salud y Protección Social, de conformidad con la normativa vigentes.</t>
  </si>
  <si>
    <t>1.Antes de comenzar a trabajar, se ventilan los espacios cerrados con aire forzado, se emplean equipos que requieren oxígeno y el lugar debe tener suficiente ventilación para eliminar los gases residuales. 
2.Las plantas de beneficio de minerales que emiten contaminantes a la atmósfera utilizan sistemas especiales de captación, conducción y filtrado para evitar la dispersión de gases y partículas en el ambiente. 
3.Estos sistemas cumplen con las normas establecidas por la autoridad competente y reducen la concentración de polvos y fibras en su fuente de origen. 
4.Disminuir la cantidad de material particulado en el aire en períodos secos manteniendo húmedos el sistema vial de la mina, las frentes y los patios de acopio, si se emplea el cianuro alcalino u otras sustancias nocivas que afecten tanto la salud como los recursos hidrobiológicos, debe contar con un plan de contingencia, para la prevención y control de derrames debidamente aprobado por la autoridad competente, toda planta de beneficio debe disponer de sistemas para neutralizar el cianuro presente en las arenas, antes de que éstas sean extraídas de los tanques o recipientes, donde se efectuó el proceso de cianuración, todo vertimiento a un cuerpo de agua o suelo debe cumplir con la normatividad ambiental vigente y, cuando se generen residuos peligrosos y no peligrosos, debe cumplir con lo dispuesto en la normatividad ambiental vigente.</t>
  </si>
  <si>
    <t xml:space="preserve">Los contenedores deben estar hechos de materiales adecuados para el contenido previsto y ser resistentes a las presiones y tensiones del trabajo. Esto incluye conexiones, válvulas y tuberías.  No se pueden producir presiones o vacíos como resultado de su llenado o vaciado o de cambios en la temperatura atmosférica. Deben estar en condiciones que eviten pérdidas o derrames. Deben estar en estructuras de retención cuya capacidad equivale al 110% del contenido máximo del tanque. </t>
  </si>
  <si>
    <t xml:space="preserve">¿El encargado de llevar a cabo la implementación y cumplimiento del presente decreto identifica los riesgos y los evalúa de acuerdo con la normativa que regula el tema? </t>
  </si>
  <si>
    <t>Elaborar un plan de prevención de incendios que incluya todos los frentes de trabajo donde haya riesgo de incendio, tanto dentro como en los alrededores de la mina a cielo abierto, la naturaleza del riesgo y la ubicación. 
Realizar inspecciones periódicas de todos los puntos estratégicos, tanto dentro como en los alrededores de la mina, así como de todo el material de lucha contra el fuego que sea necesario. 
Verificar que los medios de protección estén siempre disponibles en todos los frentes de trabajo donde haya riesgo de incendio y establecer los procedimientos de urgencia para la lucha contra el fuego, la evacuación y el salvamento.</t>
  </si>
  <si>
    <t>Resolución 40595 de 2022. «Por la cual se adopta la metodología para el diseño. implementación y verificación de los Planes Estratégicos de Seguridad Vial y se dictan otras disposiciones»
Resolución 0001885-2015. Por lo cual se adopta el manual de señalización vial - Dispositivos uniformes para la regulación del tránsito en calles, carreteras y ciclo rutas de Colombia.
Manual de Señalización Vial 2015. Manual de Señalización Vial - Dispositivos uniformes para la regulación del tránsito en calles, carreteras y ciclo rutas de Colombia 2015</t>
  </si>
  <si>
    <t xml:space="preserve">Cuentan con las siguientes condiciones:
Afiliación al sistema general de seguridad social integral.
Contar con cada una de las cuatro etapas del ciclo PHVA que representa el SG-SST 
1. Planear Contexto, Requisitos legales, Recursos: 
* Política de SST. 
* Identificación de peligros, evaluación de riesgos y controles. 
* Objetivos del SST. 
* Plan anual del trabajo. 
2. Hacer. Comunicación y participación:
* Planes de control del riesgo. 
* Capacitación y procedimientos. Mediciones e inspecciones.  
* Plan de emergencias. 
3. Verificar. Seguimiento:
* Mediciones e inspecciones
* Auditorías e Investigaciones
4. Actual. Resultados:
*Seguimiento para la toma de decisiones.
* Acciones con base en lecciones aprendidas
</t>
  </si>
  <si>
    <t>Titulo minero número:</t>
  </si>
  <si>
    <t>Operador minero</t>
  </si>
  <si>
    <t>No. de trabajadores :</t>
  </si>
  <si>
    <t>Departamento:</t>
  </si>
  <si>
    <t>Cuidad:</t>
  </si>
  <si>
    <t>DATOS DE DILIGENCIAMIENTO</t>
  </si>
  <si>
    <t xml:space="preserve">Permitir que ingresen varias personas con sus respectivos cargos </t>
  </si>
  <si>
    <t>Calificación</t>
  </si>
  <si>
    <t xml:space="preserve">Decreto 1072 Del 2015 “Decreto Único Reglamentario Del Sector Trabajo” de Presidencia de la República                                                                                                                                                                                                                                                      Resolución 0312 del 2019 "Estándares mínimos del sistema de gestión de la seguridad y salud en el trabajo” del Ministerio de trabajo      </t>
  </si>
  <si>
    <t>El protocolo debe contener:                                                                                           1. Organización del espacio: Designa áreas específicas para el almacenamiento de cada tipo de herramienta, equipo o elemento de protección personal. Mantén estas áreas limpias y ordenadas.
2. Etiquetado: Utiliza etiquetas claras y visibles para identificar cada herramienta, equipo o elemento de protección personal. Esto facilitará su ubicación y reposición.
3. Inventario regular: Realiza inventarios periódicos para asegurarte de que cuentas con la cantidad adecuada de herramientas, equipos y elementos de protección personal. Esto te ayudará a reponerlos a tiempo.
4. Mantenimiento: Verifica regularmente el estado de las herramientas y equipos para asegurarte de que estén en buenas condiciones. Reemplaza aquellos que estén dañados o desgastados.
5. Capacitación del personal: Asegúrate de que todo el personal conozca y siga el protocolo establecido para el almacenamiento y reposición. La formación adecuada es clave para mantener un ambiente seguro.</t>
  </si>
  <si>
    <t>Resolución 0312 del 2019 "Estándares mínimos del sistema de gestión de la seguridad y salud en el trabajo” del Ministerio de trabajo, en el Artículo 33. Prevención de accidentes en industrias mayores. Las empresas fabricantes, importadoras, distribuidoras, comercializadoras y usuarios de productos químicos peligrosos, deberán tener un programa de trabajo con actividades, recursos, responsables, metas e indicadores para la prevención de accidentes en industrias mayores, con la respectiva clasificación y etiquetado de acuerdo con el Sistema Globalmente Armonizado de Clasificación y Etiquetado de Productos Químicos.</t>
  </si>
  <si>
    <t>El protocolo debe tener:                                                                                       Inventario y fichas de seguridad de las sustancias químicas que se utilizan en la organización al área de compras.                                                                                  Cumplir con las normas de seguridad dadas en las hojas de seguridad                       Matriz de compatibilidad                                                                                                   Verificación del almacenamiento y uso correctamente.</t>
  </si>
  <si>
    <t xml:space="preserve">Resolución 40595 de 2022 «Por la cual se adopta la metodología para el diseño. implementación y verificación de los Planes Estratégicos de Seguridad Vial y se dictan otras disposiciones» Ministerio de transporte
</t>
  </si>
  <si>
    <t>Decreto 1072 Del 2015 “Decreto Único Reglamentario Del Sector Trabajo” de Presidencia de la República en  Artículo 2.2.4.6.24. Medidas de prevención y control.</t>
  </si>
  <si>
    <t xml:space="preserve">Norma ISO 11228-1 del 2021"Para el Manejo Manual de Cargas" </t>
  </si>
  <si>
    <t>Resolución 40117 del 2 de abril de 2024 “Ultima versión del RETIE- Reglamento Técnico de Instalaciones Eléctricas” Ministerio de Minas y energía</t>
  </si>
  <si>
    <t>Decreto 1443 DE 2014. Por el cual se dictan disposiciones para la implementación del Sistema de Gestión de la Seguridad y Salud en el Trabajo (SG-SST).Presidencia de la República</t>
  </si>
  <si>
    <t>Decreto 1072 Del 2015 “Decreto Único Reglamentario Del Sector Trabajo” de Presidencia de la República
Resolución Nº 2467 del 1 de julio del 2022 “Por la cual se adopta el Reglamento de Higiene y Seguridad para la Prevención y el control del Riesgo por exposición a Sílice Cristalina Respirable” Ministerio del Trabajo</t>
  </si>
  <si>
    <t xml:space="preserve"> Decreto 1072 Del 2015 “Decreto Único Reglamentario Del Sector Trabajo” de Presidencia de la República                                                                                                                                                                                                                                                      Resolución 0312 del 2019 "Estándares mínimos del sistema de gestión de la seguridad y salud en el trabajo” del Ministerio de trabajo      </t>
  </si>
  <si>
    <t xml:space="preserve">Decreto 1072 Del 2015 “Decreto Único Reglamentario Del Sector Trabajo” de Presidencia de la República                                                                                                                                                                                                                                                      </t>
  </si>
  <si>
    <t xml:space="preserve">Decreto 1072 Del 2015 “Decreto Único Reglamentario Del Sector Trabajo” de Presidencia de la República    en                                                                                                                                                                                                                                         Artículo 2.2.4.1.6. Accidente de trabajo y enfermedad laboral con muerte del  trabajador. Artículo 2.2.4.6.21. Indicadores que evalúan el proceso del sistema de gestión de la 
seguridad y salud en el trabajo SG-SST. </t>
  </si>
  <si>
    <t xml:space="preserve">Decreto 1072 Del 2015 “Decreto Único Reglamentario Del Sector Trabajo” de Presidencia de la República         en                                                                                                                                                                                                                                                Artículo 2.2.8.1.27. Presupuesto de recursos para la seguridad social integral. </t>
  </si>
  <si>
    <t>Decreto 1072 Del 2015 “Decreto Único Reglamentario Del Sector Trabajo” de Presidencia de la República en                                                                                                                                                                                                                                                      Artículo 2.2.4.6.8. Obligaciones de los empleadores. El empleador está obligado a la protección de la seguridad y la salud de los trabajadores, acorde con lo establecido en la normatividad vigente.</t>
  </si>
  <si>
    <t xml:space="preserve">Resolución 089 de 2019. por la cual se adopta la Política Integral para la Prevención y Atención del Consumo de Sustancias Psicoactivas" del Ministerio de salud y protección social </t>
  </si>
  <si>
    <t>Ley 1562 de 2012 "Por la cual se modifica el sistema de riesgos laborales y se dictan otras disposiciones en materia de salud ocupacional”. Congreso de Colombia
Resolución 2646 de 2008 "Esta resolución establece las directrices para la identificación, evaluación, prevención, intervención y monitoreo de los factores de riesgo psicosocial en el ámbito labora" del Ministerio de la Protección Social</t>
  </si>
  <si>
    <t xml:space="preserve">Decreto 1072 Del 2015 “Decreto Único Reglamentario Del Sector Trabajo” de Presidencia de la República  </t>
  </si>
  <si>
    <t>Decreto 1072 Del 2015 “Decreto Único Reglamentario Del Sector Trabajo” de Presidencia de la República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 Salud y lo establecido en el artículo 2.2.4.1.6. del presente Decreto.</t>
  </si>
  <si>
    <t xml:space="preserve">Decreto 1072 Del 2015 “Decreto Único Reglamentario Del Sector Trabajo” de Presidencia de la República  en  Artículo 2.2.4.6.24. Medidas de prevención y control. </t>
  </si>
  <si>
    <t>Decreto 1072 Del 2015 “Decreto Único Reglamentario Del Sector Trabajo” de Presidencia de la República  en Artículo 2.2.4.6.34. Mejora continua.</t>
  </si>
  <si>
    <t xml:space="preserve">Decreto 1072 Del 2015 “Decreto Único Reglamentario Del Sector Trabajo” de Presidencia de la República  en  Artículo 2.2.4.6.23. Gestión de los peligros y riesgos. </t>
  </si>
  <si>
    <t>Resolución 406000 del 27 de mayo del 2015 “Por medio de la cual se establecen requisitos y especificaciones de orden técnico minero para la presentación de planos y mapas aplicados a la minería” del Ministerio de minas y energía
Decreto 1072 Del 2015 “Decreto Único Reglamentario Del Sector Trabajo” de Presidencia de la República</t>
  </si>
  <si>
    <t xml:space="preserve">¿Se monitorean las condiciones de ambiente ocupacional en las labores mineras a cielo abierto?
</t>
  </si>
  <si>
    <t>¿Se emplean las medidas de seguridad establecidas en las normas actuales  para prevenir la caída de alturas por parte del explotador minero?</t>
  </si>
  <si>
    <t>¿Implementan las medidas necesarias para prevenir, detectar y combatir incendios y explosiones en el lugar de trabajo? ¿Se garantiza la detención de operaciones y la evacuación segura de los trabajadores en caso de grave peligro para su seguridad y salud?</t>
  </si>
  <si>
    <t xml:space="preserve">¿Se realizan las tareas de almacenamiento, uso, manipulación, control y supervisión de materiales explosivos y accesorios de voladura por personal capacitado y con competencias acreditadas por el SENA, u otras instituciones autorizadas para tal fin, y con el certificado de idoneidad vigente, dado por la Escuela de Ingenieros Militares?
</t>
  </si>
  <si>
    <t>¿Las maquinarias, equipos y herramientas se mantienen, protegen y se utilizan de acuerdo con las recomendaciones del fabricante?</t>
  </si>
  <si>
    <t>¿Cumplen con las normas de almacenamiento de materiales combustibles y cumplen con las normas establecidas por el Sector Administrativo de Minas y Energía?</t>
  </si>
  <si>
    <t xml:space="preserve">Empresas que consumen grandes cantidades de material combustible                                                                                                                       Los tanques deben estar ubicados en material no combustible y aterrizados, con un indicador de contenido, mangueras en buenas condiciones, extintores y el espacio necesario para actuar en caso de emergencia. Se prohíbe fumar en las áreas de almacenamiento y manejo de combustibles, y los tanques deben tener diques de contención. Los vehículos utilizados en el transporte deben cumplir con las especificaciones establecidas por la autoridad competente. </t>
  </si>
  <si>
    <t>1. Los tanques de almacenamiento de combustibles deben colocarse sobre bases de material no combustible, tener polo a tierra, indicar su contenido y capacidad, e identificarse con la palabra" INFLAMABLE" escrita en un lugar visible, en material reflectivo.  
2. No se debe utilizar mangueras flexibles en mal estado. Las motobombas de trasiego deben estar situadas en el exterior de los recintos, a excepción de aquellas cuyos motores sean a prueba de explosión.
3. Contar con extintores y equipos contra incendio los cuales deben someterse a revisión mensual y mantenimiento anual. 
4. Los tanques o recipientes que hayan sido utilizados para almacenamiento de combustibles no deben ser utilizados para almacenamiento de alimentos o líquidos para consumo humano o animal.
5. Las tuberías o conductos deben estar señalizados con distintivos o pintados en color de seguridad, de acuerdo con la codificación establecida por la Resolución 2400 de 1979 del Ministerio de Trabajo y Seguridad Social, o demás normas que la modifiquen, complementen o sustituyan.
6. Debe dejarse el espacio necesario para actuar en caso de emergencia, libres de obstáculos de acuerdo con el plan de emergencias establecido por la empresa. 
7. Todos los combustibles almacenados deben tener su respectiva hoja de seguridad en español o en el idioma natural de los trabajadores y será divulgada a todos los trabajadores en forma periódica, de acuerdo con el Sistema de Gestión de la Seguridad y Salud en el Trabajo, SG - SST. 
8. Se prohíbe fumar en áreas de almacenamiento y manejo de combustibles. 
9. Toda instalación donde se almacene combustibles de manera industrial debe contar son su respectivo Plan de Emergencia y Contingencia.                                                                                                                                                                                                            10. Los tanques de almacenamiento de combustible deben almacenarse en un mecanismo de contención en caso de fuego o derrame, que como mínimo tenga la capacidad de contener el 110 % del volumen del contenedor del combustible.</t>
  </si>
  <si>
    <t>¿Utilizan un diseño previo para la explotación de minas a cielo abierto que tenga en cuenta las características geomecánicas del macizo rocoso y se lleva a cabo un estudio geotécnico con el cálculo de factores de seguridad que se deben utilizar en el diseño de las obras?</t>
  </si>
  <si>
    <t>¿Determinan las distancias mínimas de operación de los equipos de perforación en los bordes de los taludes, y el ancho de los bancos debe ser de tal forma que permita el acceso y movilización de los equipos de cargue y transporte con seguridad?</t>
  </si>
  <si>
    <t xml:space="preserve">¿Al sistema de drenaje de la mina se le realiza mantenimiento con regularidad para garantizar que funcione correctamente? </t>
  </si>
  <si>
    <t>Limpieza constante y uso de  piedra pegada o mortero de cemento y arena en las cunetas para prevenir la erosión hídrica</t>
  </si>
  <si>
    <t xml:space="preserve">¿Utilizan  terrazas con taludes para explotar aluviones por encima de la llanura de inundación? </t>
  </si>
  <si>
    <t>¿Se tienen pisos despejados y limpios en las explotaciones de aluviones que utilizan dragas de cucharas o cangilones?</t>
  </si>
  <si>
    <t>¿Garantizan el aire limpio para los buceadores cuando se utilizan minidragas para la explotación aluvial?</t>
  </si>
  <si>
    <t>¿Designan a alguien para supervisar la explotación aluvial con dragas para asegurarse de que se realice correctamente antes de permitir el inicio de cualquier operación?</t>
  </si>
  <si>
    <t>Se realiza una evaluación de riesgos cuando se producen cambios en las condiciones de trabajo, como en la organización, en el uso de nuevas tecnologías, materias primas, equipos o en el acondicionamiento de los lugares donde se desarrolla el proyecto minero; se afecta la salud de los trabajadores o se demuestra que los controles periódicos, incluidos los relacionados con la vigilancia de la salud de los trabajadores, son ineficaces</t>
  </si>
  <si>
    <t xml:space="preserve">¿Llevan a cabo una evaluación de riesgos por el responsable de la aplicación y cumplimiento del presente reglamento por lo menos una (1) vez al año? </t>
  </si>
  <si>
    <t>¿Cumplen con los requisitos del Sistema de Gestión de la Seguridad y Salud en el Trabajo (SGSST)?</t>
  </si>
  <si>
    <t>¿Realizan evaluaciones médicas ocupacionales específicas en función de los factores de exposición por parte del responsable de la aplicación y cumplimiento del presente reglamento?</t>
  </si>
  <si>
    <t>Resolución 2400 de 1979“Por la cual se establecen algunas disposiciones sobre vivienda, higiene y seguridad en los establecimientos de trabajo” Ministerio de trabajo y seguridad Social, en los artículos 398 a 447.
• Resolución 2413 de 1979“Por el cual se dicta el Reglamento de Higiene y seguridad para la Industria de la Construcción”, Ministerio del Trabajo y Seguridad Social, artículos 68 a 74.</t>
  </si>
  <si>
    <t>Resolución 40595 de 2022 “Por la cual se adopta la metodología para el diseño. implementación y verificación de los Planes Estratégicos de Seguridad Vial y se dictan otras disposiciones” Ministerio de Transporte</t>
  </si>
  <si>
    <t xml:space="preserve">Resolución 4272 del 2021 “Por la cual se establecen los requisitos mínimos de seguridad para el desarrollo de trabajo en alturas” del Ministerio de Trabajo 
Resolución 491 del 2020 “Por la cual se establecen los requisitos mínimos de seguridad para el desarrollo de trabajos en espacios confinados y se dictan otras disposiciones” del Ministerio de Trabajo                                                                                                                                                    Circular no. 01 del 15 de junio de 2022 Agencia nacional de minería 
</t>
  </si>
  <si>
    <t xml:space="preserve">Resolución 491 del 2020 “Por la cual se establecen los requisitos mínimos de seguridad para el desarrollo de trabajos en espacios confinados y se dictan otras disposiciones” del Ministerio de Trabajo  </t>
  </si>
  <si>
    <t xml:space="preserve">Resolución No. 40198 del 24 de junio de 2021. “Por la cual se modifica la Resolución 40408 del 24 de diciembre de 2020 “Por la cual se expide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Resolución 2400 de 1979 del Ministerio de Trabajo y Seguridad Social.
</t>
  </si>
  <si>
    <t>ASPECTOS CLAVE DEL DECRETO 539 DEL 8 DE ABRIL DE 2022</t>
  </si>
  <si>
    <t>I. DISPOSICIONES GENERALES</t>
  </si>
  <si>
    <t>II. EXPLOSIVOS</t>
  </si>
  <si>
    <t>III. INSTALACIONES ELÉCTRICAS, MÁQUINAS, EQUIPOS, TALLERES Y HERRAMIENTAS EN GENERAL</t>
  </si>
  <si>
    <t>IV. TRANSPORTE</t>
  </si>
  <si>
    <t>V. ALMACENAMIENTO DE MATERIALES Y COMBUSTIBLES</t>
  </si>
  <si>
    <t>VI. DISPOSICIONES ESPECIALES</t>
  </si>
  <si>
    <t>VII. SISTEMA DE GESTIÓN DE LA SEGURIDAD Y SALUD EN El TRABAJO</t>
  </si>
  <si>
    <t>VIII. PREPARACIÓN Y RESPUESTA ANTE EMERGENCIAS Y CONTINGENCIAS</t>
  </si>
  <si>
    <t>IX. SEÑALIZACIÓN</t>
  </si>
  <si>
    <t>X. DISPOSICIONES FINALES</t>
  </si>
  <si>
    <t>Cuenta con vigilancia al ingreso de la empresa o  con barreras físicas que impida el ingreso de personas ajenas a la operación y además se lleva un control de los ingresos se verifica la seguridad social, elementos de protección personal, se verifica que labor realizara y de acuerdo a la tarea se le solicita controles administrativos (ats, permiso de trabajo, certificados, idoneidad). Participa en inducción de seguridad minera y en lo técnico del trabajo a realizar.</t>
  </si>
  <si>
    <t xml:space="preserve"> Ley 1562 de 2012 "Por la cual se modifica el sistema de riesgos laborales y se dictan otras disposiciones en materia de salud ocupacional” Congreso de Colombia
Decreto 1072 Del 2015 “Decreto Único Reglamentario Del Sector Trabajo” de Presidencia de la República 
Decreto 1496 de 2018.por el cual se adopta el Sistema Globalmente Armonizado de Clasificación y Etiquetado de Productos Químicos y se dictan otras disposiciones en materia de seguridad química. Presidencia de la República 
Resolución 2400 de 1979 "Por la cual establece las disposiciones mínimas para garantizar la seguridad y salud de los trabajadores en sus labores" del Ministerio de Trabajo y Seguridad Social,
Circular no. 01 del 15 de junio de 2022 Agencia nacional de minería.                                            Resolución 40117 del 2 de abril de 2024 “Ultima versión del RETIE- Reglamento Técnico de Instalaciones Eléctricas” Ministerio de Minas y energía
</t>
  </si>
  <si>
    <t>¿Las escombreras cumplen con las características de acuerdo a diseños y estudios?</t>
  </si>
  <si>
    <t>Estas características técnicas deben estar basadas en el diseño y planeamiento minero, de acuerdo al estudio geotécnico</t>
  </si>
  <si>
    <t>¿Prohíben bucear en las explotaciones aluviales sin la aprobación del supervisor?</t>
  </si>
  <si>
    <r>
      <t xml:space="preserve">                                                          Nota Instructivo                                                                                                                                                                                                                                                                                                                                                                I</t>
    </r>
    <r>
      <rPr>
        <sz val="11"/>
        <rFont val="Arial"/>
        <family val="2"/>
      </rPr>
      <t>nstructivo autodiagnóstico  de las obligaciones legales que le aplican al titular del derecho minero, el explotador minero y/o el empleador, dadas en el  Decreto 539 de abril 2022 "Reglamento de Higiene y seguridad en las labores mineras a cielo abierto"</t>
    </r>
    <r>
      <rPr>
        <b/>
        <sz val="11"/>
        <rFont val="Arial"/>
        <family val="2"/>
      </rPr>
      <t xml:space="preserve">  </t>
    </r>
  </si>
  <si>
    <r>
      <rPr>
        <b/>
        <sz val="11"/>
        <color theme="1"/>
        <rFont val="Arial"/>
        <family val="2"/>
      </rPr>
      <t xml:space="preserve">
</t>
    </r>
    <r>
      <rPr>
        <sz val="11"/>
        <color theme="1"/>
        <rFont val="Arial"/>
        <family val="2"/>
      </rPr>
      <t>¿Se  lleva</t>
    </r>
    <r>
      <rPr>
        <u/>
        <sz val="11"/>
        <color rgb="FFFF0000"/>
        <rFont val="Arial"/>
        <family val="2"/>
      </rPr>
      <t xml:space="preserve"> </t>
    </r>
    <r>
      <rPr>
        <sz val="11"/>
        <color theme="1"/>
        <rFont val="Arial"/>
        <family val="2"/>
      </rPr>
      <t xml:space="preserve">a cabo el protocolo de entrada de visitantes y contratistas a las labores mineras a cielo abierto?
</t>
    </r>
  </si>
  <si>
    <r>
      <rPr>
        <b/>
        <sz val="11"/>
        <rFont val="Arial"/>
        <family val="2"/>
      </rPr>
      <t xml:space="preserve">
</t>
    </r>
    <r>
      <rPr>
        <sz val="11"/>
        <rFont val="Arial"/>
        <family val="2"/>
      </rPr>
      <t xml:space="preserve">
¿Tiene diseñado e implementado el  sistema de gestión de la seguridad y salud en el trabajo, SG-SST, emitido por el sector de acuerdo con la normativa vigente?</t>
    </r>
  </si>
  <si>
    <r>
      <t>¿Se b</t>
    </r>
    <r>
      <rPr>
        <sz val="11"/>
        <rFont val="Arial"/>
        <family val="2"/>
      </rPr>
      <t xml:space="preserve">rinda </t>
    </r>
    <r>
      <rPr>
        <sz val="11"/>
        <color theme="1"/>
        <rFont val="Arial"/>
        <family val="2"/>
      </rPr>
      <t xml:space="preserve">capacitación a los nuevos empleados antes de comenzar a trabajar, brindando capacitación en seguridad y salud en el trabajo, y asumiendo los costos de esta, según lo establecido en este Reglamento? </t>
    </r>
  </si>
  <si>
    <r>
      <t>Ley 685 de 2001 “Por la cual se expide el Código de Minas y se dictan otras disposiciones” Congreso de la Republica
Decreto 334 de 2002 “Por el cual se establecen normas en materia de explosivos” Presidencia de la República 
Resolución 2400 de 1979“Por la cual se establecen algunas disposiciones sobre vivienda, higiene y seguridad en los establecimientos de trabajo” Ministerio de trabajo y seguridad Social</t>
    </r>
    <r>
      <rPr>
        <sz val="11"/>
        <color rgb="FFFF0000"/>
        <rFont val="Arial"/>
        <family val="2"/>
      </rPr>
      <t xml:space="preserve">
</t>
    </r>
    <r>
      <rPr>
        <sz val="11"/>
        <color theme="1"/>
        <rFont val="Arial"/>
        <family val="2"/>
      </rPr>
      <t>IM FE GIN IF 021: Informativo: Aspectos Técnicos Para El Almacenamiento De Explosivos 2016.  Indumil</t>
    </r>
  </si>
  <si>
    <r>
      <rPr>
        <b/>
        <sz val="11"/>
        <color theme="1"/>
        <rFont val="Calibri"/>
        <family val="2"/>
        <scheme val="minor"/>
      </rPr>
      <t>Capítulo II: Responsabilidades:</t>
    </r>
    <r>
      <rPr>
        <sz val="11"/>
        <color theme="1"/>
        <rFont val="Calibri"/>
        <family val="2"/>
        <scheme val="minor"/>
      </rPr>
      <t xml:space="preserve"> Definir claramente las responsabilidades de cada miembro del equipo en cuanto a la seguridad y salud en el trabajo, estableciendo roles y funciones específicas para garantizar el cumplimiento de las normas y procedimientos establecidos. 
</t>
    </r>
    <r>
      <rPr>
        <b/>
        <sz val="11"/>
        <color theme="1"/>
        <rFont val="Calibri"/>
        <family val="2"/>
        <scheme val="minor"/>
      </rPr>
      <t xml:space="preserve">Capítulo III: Equipos y elementos de protección personal (EPP): </t>
    </r>
    <r>
      <rPr>
        <sz val="11"/>
        <color theme="1"/>
        <rFont val="Calibri"/>
        <family val="2"/>
        <scheme val="minor"/>
      </rPr>
      <t xml:space="preserve">Proporcionar y formar a todo el personal sobre los equipos y elementos de protección personal necesarios para realizar sus labores de forma segura, teniendo en cuenta las condiciones específicas de cada actividad minera y las recomendaciones del proveedor.
</t>
    </r>
    <r>
      <rPr>
        <b/>
        <sz val="11"/>
        <color theme="1"/>
        <rFont val="Calibri"/>
        <family val="2"/>
        <scheme val="minor"/>
      </rPr>
      <t xml:space="preserve">Capítulo V: Registros y planos: </t>
    </r>
    <r>
      <rPr>
        <sz val="11"/>
        <color theme="1"/>
        <rFont val="Calibri"/>
        <family val="2"/>
        <scheme val="minor"/>
      </rPr>
      <t xml:space="preserve">Mantener actualizados los registros y planos de la operación minera, incluyendo información detallada sobre zonas de trabajo, labores explotadas y antiguas, rutas de evacuación, ubicación de equipos de emergencia, entre otros aspectos relevantes para la seguridad de los colaboradores.
</t>
    </r>
    <r>
      <rPr>
        <b/>
        <sz val="11"/>
        <color theme="1"/>
        <rFont val="Calibri"/>
        <family val="2"/>
        <scheme val="minor"/>
      </rPr>
      <t>Capítulo VI: Condiciones de alojamiento y servicios complementarios:</t>
    </r>
    <r>
      <rPr>
        <sz val="11"/>
        <color theme="1"/>
        <rFont val="Calibri"/>
        <family val="2"/>
        <scheme val="minor"/>
      </rPr>
      <t xml:space="preserve"> Establecer un comedor para la alimentación de los trabajadores con mínimas condiciones de confort e higiene e ir sensibilizando sobre la conveniencia de tomar los alimentos en este sitio y no en el área de trabajo, facilita desconexión laboral, seguridad, comodidad, interacción social y es una norma de la empresa.
</t>
    </r>
    <r>
      <rPr>
        <b/>
        <sz val="11"/>
        <color theme="1"/>
        <rFont val="Calibri"/>
        <family val="2"/>
        <scheme val="minor"/>
      </rPr>
      <t xml:space="preserve"> Capítulos VII: Capacitación, entrenamiento y actualización:</t>
    </r>
    <r>
      <rPr>
        <sz val="11"/>
        <color theme="1"/>
        <rFont val="Calibri"/>
        <family val="2"/>
        <scheme val="minor"/>
      </rPr>
      <t xml:space="preserve"> Incluir en el plan anual de capacitación desde el segundo semestre del año 2024 y considerar realizar la capacitación de un instructor de la empresa para que capacite a todos los colaboradores de la organización, se incluye en el programa de capacitación anual, capacitador debe tener licencia en SST.</t>
    </r>
  </si>
  <si>
    <r>
      <rPr>
        <b/>
        <sz val="11"/>
        <color theme="1"/>
        <rFont val="Calibri"/>
        <family val="2"/>
        <scheme val="minor"/>
      </rPr>
      <t>Capítulo I. Generalidades de transporte:</t>
    </r>
    <r>
      <rPr>
        <sz val="11"/>
        <color theme="1"/>
        <rFont val="Calibri"/>
        <family val="2"/>
        <scheme val="minor"/>
      </rPr>
      <t xml:space="preserve"> Es crucial que todo el personal involucrado en el transporte de explosivos reciba la formación adecuada sobre los protocolos de seguridad, manejo correcto de los explosivos y medidas de emergencia, además mantener una supervisión continua.
</t>
    </r>
    <r>
      <rPr>
        <b/>
        <sz val="11"/>
        <color theme="1"/>
        <rFont val="Calibri"/>
        <family val="2"/>
        <scheme val="minor"/>
      </rPr>
      <t>Capítulo II: Uso de material explosivo:</t>
    </r>
    <r>
      <rPr>
        <sz val="11"/>
        <color theme="1"/>
        <rFont val="Calibri"/>
        <family val="2"/>
        <scheme val="minor"/>
      </rPr>
      <t xml:space="preserve"> Los explosivos deben almacenarse en áreas designadas, seguras y alejadas de fuentes de calor, chispas o materiales inflamables, siguiendo estrictamente las normativas de almacenamiento establecidas. El personal encargado de manipular los explosivos debe estar debidamente capacitado y seguir procedimientos seguros para su carga, colocación y conexión en los barrenos.
</t>
    </r>
  </si>
  <si>
    <r>
      <rPr>
        <b/>
        <sz val="11"/>
        <color theme="1"/>
        <rFont val="Calibri"/>
        <family val="2"/>
        <scheme val="minor"/>
      </rPr>
      <t>Capítulo I: Generalidades.</t>
    </r>
    <r>
      <rPr>
        <sz val="11"/>
        <color theme="1"/>
        <rFont val="Calibri"/>
        <family val="2"/>
        <scheme val="minor"/>
      </rPr>
      <t xml:space="preserve"> Elaborar un Plan de Gestión del Riesgo que identifique, evalúe y mitigue los posibles riesgos a los que está expuesta la organización considerando amenazas como incendios, sismos, inundaciones, entre otros. Contar con brigadas de emergencia debidamente formadas y entrenadas, contar con los equipos necesarios para la atención de las emergencias (camillas, extintores, botiquín, cobijas térmicas y kid de derrames).
</t>
    </r>
  </si>
  <si>
    <r>
      <rPr>
        <b/>
        <sz val="11"/>
        <color theme="1"/>
        <rFont val="Calibri"/>
        <family val="2"/>
        <scheme val="minor"/>
      </rPr>
      <t xml:space="preserve">Capítulo I: Señalización. </t>
    </r>
    <r>
      <rPr>
        <sz val="11"/>
        <color theme="1"/>
        <rFont val="Calibri"/>
        <family val="2"/>
        <scheme val="minor"/>
      </rPr>
      <t>Cuente con señalización informativa, preventiva y de carácter obligatorio visible y reflectiva en un material resistente a los cambios ambientales.</t>
    </r>
  </si>
  <si>
    <r>
      <t xml:space="preserve">
</t>
    </r>
    <r>
      <rPr>
        <b/>
        <sz val="11"/>
        <color theme="1"/>
        <rFont val="Calibri"/>
        <family val="2"/>
        <scheme val="minor"/>
      </rPr>
      <t xml:space="preserve">Capítulo I: Medidas de Prevención, seguridad y sanciones: </t>
    </r>
    <r>
      <rPr>
        <sz val="11"/>
        <color theme="1"/>
        <rFont val="Calibri"/>
        <family val="2"/>
        <scheme val="minor"/>
      </rPr>
      <t xml:space="preserve">Establecer mecanismos de supervisión para garantizar el cumplimiento de las normas de seguridad por parte de todo el personal involucrado en las labores mineras, así como implementar sanciones en caso de incumplimiento.
</t>
    </r>
  </si>
  <si>
    <r>
      <rPr>
        <b/>
        <sz val="11"/>
        <color theme="1"/>
        <rFont val="Calibri"/>
        <family val="2"/>
        <scheme val="minor"/>
      </rPr>
      <t xml:space="preserve">Capítulo I: Instalaciones eléctricas seguras: </t>
    </r>
    <r>
      <rPr>
        <sz val="11"/>
        <color theme="1"/>
        <rFont val="Calibri"/>
        <family val="2"/>
        <scheme val="minor"/>
      </rPr>
      <t xml:space="preserve">Garantizar que las instalaciones eléctricas cumplan con las normativas de seguridad vigentes, incluyendo la protección contra sobrecargas, cortocircuitos y otros riesgos eléctricos, para prevenir eventos y garantizar un entorno de trabajo seguro.
</t>
    </r>
    <r>
      <rPr>
        <b/>
        <sz val="11"/>
        <color theme="1"/>
        <rFont val="Calibri"/>
        <family val="2"/>
        <scheme val="minor"/>
      </rPr>
      <t>Capítulo II: Maquinaria y equipos:</t>
    </r>
    <r>
      <rPr>
        <sz val="11"/>
        <color theme="1"/>
        <rFont val="Calibri"/>
        <family val="2"/>
        <scheme val="minor"/>
      </rPr>
      <t xml:space="preserve"> Realizar un mantenimiento preventivo y correctivo regular de la maquinaria y equipos utilizados en las operaciones mineras, siguiendo las recomendaciones del fabricante y asegurando su buen funcionamiento para evitar fallos inesperados. Instalar guardas de seguridad a las partes móviles.
</t>
    </r>
    <r>
      <rPr>
        <b/>
        <sz val="11"/>
        <color theme="1"/>
        <rFont val="Calibri"/>
        <family val="2"/>
        <scheme val="minor"/>
      </rPr>
      <t>Capítulo III: Talleres:</t>
    </r>
    <r>
      <rPr>
        <sz val="11"/>
        <color theme="1"/>
        <rFont val="Calibri"/>
        <family val="2"/>
        <scheme val="minor"/>
      </rPr>
      <t xml:space="preserve">  Asegurarse de que el taller cuente con un diseño adecuado que permita una distribución eficiente de las máquinas, herramientas y áreas de trabajo, garantizando la circulación segura del personal. Mantener una adecuada ventilación en el taller para prevenir la acumulación de gases, vapores o polvo que puedan ser perjudiciales para la salud de los trabajadores. Asimismo, controlar las condiciones ambientales como la temperatura y la iluminación. Fomentar un ambiente de trabajo ordenado y limpio en el taller, evitando la acumulación de materiales o herramientas en áreas de paso y asegurando que los desechos se gestionen adecuadamente. Establecer áreas específicas para el almacenamiento seguro de materiales, productos químicos u otros elementos utilizados en el taller, siguiendo las normativas correspondientes para su manipulación y almacenamiento.
</t>
    </r>
    <r>
      <rPr>
        <b/>
        <sz val="11"/>
        <color theme="1"/>
        <rFont val="Calibri"/>
        <family val="2"/>
        <scheme val="minor"/>
      </rPr>
      <t>Capítulo IV: Herramientas en general:</t>
    </r>
    <r>
      <rPr>
        <sz val="11"/>
        <color theme="1"/>
        <rFont val="Calibri"/>
        <family val="2"/>
        <scheme val="minor"/>
      </rPr>
      <t xml:space="preserve"> Realizar un mantenimiento periódico de las herramientas para garantizar su correcto funcionamiento y prolongar su vida útil, incluyendo la limpieza, lubricación y ajustes necesarios. Guardar las herramientas en lugares adecuados y seguros, evitando caídas, golpes o daños que puedan afectar su integridad o provocar eventos. Antes de utilizar una herramienta, realizar una inspección visual para verificar que no presente grietas, desgastes excesivos o cualquier otro signo de deterioro que pueda representar un riesgo. Al finalizar su uso, desconectar las herramientas eléctricas o neumáticas de la corriente o fuente de energía correspondiente y almacenarlas correctamente.</t>
    </r>
  </si>
  <si>
    <r>
      <rPr>
        <b/>
        <sz val="11"/>
        <color theme="1"/>
        <rFont val="Calibri"/>
        <family val="2"/>
        <scheme val="minor"/>
      </rPr>
      <t xml:space="preserve">
Capítulo I. Generalidades:</t>
    </r>
    <r>
      <rPr>
        <sz val="11"/>
        <color theme="1"/>
        <rFont val="Calibri"/>
        <family val="2"/>
        <scheme val="minor"/>
      </rPr>
      <t xml:space="preserve">  Cumplir con las normas de seguridad en el transporte de carga, asegurando una correcta distribución y sujeción de la carga para prevenir eventos durante el trayecto, contar con un plan de acción ante situaciones de emergencia, así como un botiquín de primeros auxilios completo y accesible en caso de ser necesario.
</t>
    </r>
    <r>
      <rPr>
        <b/>
        <sz val="11"/>
        <color theme="1"/>
        <rFont val="Calibri"/>
        <family val="2"/>
        <scheme val="minor"/>
      </rPr>
      <t xml:space="preserve">Capítulo II. Transporte fluvial y marítimo: </t>
    </r>
    <r>
      <rPr>
        <sz val="11"/>
        <color theme="1"/>
        <rFont val="Calibri"/>
        <family val="2"/>
        <scheme val="minor"/>
      </rPr>
      <t xml:space="preserve">Cumplir con todas las normativas de seguridad marítima, incluyendo el equipamiento obligatorio en las embarcaciones, la capacitación del personal en medidas de seguridad, y el cumplimiento de los protocolos de emergencia.
</t>
    </r>
  </si>
  <si>
    <r>
      <rPr>
        <b/>
        <sz val="11"/>
        <color theme="1"/>
        <rFont val="Calibri"/>
        <family val="2"/>
        <scheme val="minor"/>
      </rPr>
      <t>Capítulo I: Almacenamiento de estériles:</t>
    </r>
    <r>
      <rPr>
        <sz val="11"/>
        <color theme="1"/>
        <rFont val="Calibri"/>
        <family val="2"/>
        <scheme val="minor"/>
      </rPr>
      <t xml:space="preserve"> Asegúrarse de contar con instalaciones de almacenamiento diseñadas de acuerdo a estudios geotécnicos: Para analizar la estabilidad del terreno donde se ubicará el botadero y determinar las características del suelo para el diseño de las estructuras. Estudios hidrogeológicos: Para comprender la interacción entre el botadero y los recursos hídricos subterráneos, evitando la contaminación del agua. Estudios de ingeniería: Diseño de las estructuras de contención, sistemas de drenaje, monitoreo y control de emisiones para cumplir con normativas ambientales.
</t>
    </r>
    <r>
      <rPr>
        <b/>
        <sz val="11"/>
        <color theme="1"/>
        <rFont val="Calibri"/>
        <family val="2"/>
        <scheme val="minor"/>
      </rPr>
      <t xml:space="preserve">Capítulo II: Silos y tolvas:  </t>
    </r>
    <r>
      <rPr>
        <sz val="11"/>
        <color theme="1"/>
        <rFont val="Calibri"/>
        <family val="2"/>
        <scheme val="minor"/>
      </rPr>
      <t xml:space="preserve">Asegúrarse de que los silos y tolvas cumplan con los estándares de diseño y construcción establecidos en la normativa vigente, garantizar su estabilidad, resistencia y capacidad para contener los materiales de forma segura. 
</t>
    </r>
    <r>
      <rPr>
        <b/>
        <sz val="11"/>
        <color theme="1"/>
        <rFont val="Calibri"/>
        <family val="2"/>
        <scheme val="minor"/>
      </rPr>
      <t>Capítulo III: Almacenamiento de minerales:</t>
    </r>
    <r>
      <rPr>
        <sz val="11"/>
        <color theme="1"/>
        <rFont val="Calibri"/>
        <family val="2"/>
        <scheme val="minor"/>
      </rPr>
      <t xml:space="preserve">  Implementar medidas de seguridad apropiadas en el área de almacenamiento, como sistemas contra incendios, señalización adecuada, control de acceso, entre otros, para prevenir eventos y proteger la integridad del personal y las instalaciones. 
</t>
    </r>
    <r>
      <rPr>
        <b/>
        <sz val="11"/>
        <color theme="1"/>
        <rFont val="Calibri"/>
        <family val="2"/>
        <scheme val="minor"/>
      </rPr>
      <t>Capítulo IV: Almacenamiento de combustibles:</t>
    </r>
    <r>
      <rPr>
        <sz val="11"/>
        <color theme="1"/>
        <rFont val="Calibri"/>
        <family val="2"/>
        <scheme val="minor"/>
      </rPr>
      <t xml:space="preserve"> Asegúrarse de contar con instalaciones de almacenamiento diseñadas y construidas conforme a las normas técnicas vigentes, garantizar la integridad estructural de los tanques y depósitos de combustibles, así como la prevención de fugas o derrames.  </t>
    </r>
  </si>
  <si>
    <r>
      <t xml:space="preserve">
</t>
    </r>
    <r>
      <rPr>
        <b/>
        <sz val="11"/>
        <color theme="1"/>
        <rFont val="Calibri"/>
        <family val="2"/>
        <scheme val="minor"/>
      </rPr>
      <t>Capítulo I: Estándares de las explotaciones a minas a cielo abierto:</t>
    </r>
    <r>
      <rPr>
        <sz val="11"/>
        <color theme="1"/>
        <rFont val="Calibri"/>
        <family val="2"/>
        <scheme val="minor"/>
      </rPr>
      <t xml:space="preserve"> Realizar una planificación detallada y un diseño adecuado de las operaciones mineras, considerando aspectos geológicos, características geomecánicas del macizo rocoso y llevar a cabo un estudio geotécnico con el cálculo de factores de seguridad que se deben utilizar en el diseño de las obras ambientales y de seguridad para garantizar una explotación eficiente y sostenible.
</t>
    </r>
    <r>
      <rPr>
        <b/>
        <sz val="11"/>
        <color theme="1"/>
        <rFont val="Calibri"/>
        <family val="2"/>
        <scheme val="minor"/>
      </rPr>
      <t xml:space="preserve">2. Capítulo II: Minería de aluvión: </t>
    </r>
    <r>
      <rPr>
        <sz val="11"/>
        <color theme="1"/>
        <rFont val="Calibri"/>
        <family val="2"/>
        <scheme val="minor"/>
      </rPr>
      <t xml:space="preserve">Realizar una evaluación exhaustiva de los riesgos asociados a las operaciones mineras de aluvión, identificar los peligros potenciales y establecer medidas preventivas y correctivas para mitigarlos. Brindar capacitación adecuada a todo el personal involucrado en las operaciones mineras para garantizar su seguridad y salud ocupacional, así como para promover buenas prácticas laborales y el cumplimiento de las normativas vigentes en materia de seguridad minera.
</t>
    </r>
    <r>
      <rPr>
        <b/>
        <sz val="11"/>
        <color theme="1"/>
        <rFont val="Calibri"/>
        <family val="2"/>
        <scheme val="minor"/>
      </rPr>
      <t>3. Capítulo III. Operación de buceo en la explotación aluvial.</t>
    </r>
    <r>
      <rPr>
        <sz val="11"/>
        <color theme="1"/>
        <rFont val="Calibri"/>
        <family val="2"/>
        <scheme val="minor"/>
      </rPr>
      <t xml:space="preserve"> Las operaciones de buceo en las explotaciones aluviales deben ser desarrolladas por personal certificado en buceo, por una agencia reconocida, y de acuerdo con el nivel de riesgo al cual se vayan a exponer, cumplir con las restricciones para el personal que realice operaciones de buceo. Contar con todos los elementos y equipos para realizar el buceo además con mantenimientos e inspección de los mismos.
</t>
    </r>
  </si>
  <si>
    <r>
      <rPr>
        <b/>
        <sz val="11"/>
        <color theme="1"/>
        <rFont val="Calibri"/>
        <family val="2"/>
        <scheme val="minor"/>
      </rPr>
      <t xml:space="preserve">Capítulo I: Generalidades:Los siguientes son los elementos mínimos de un SG-SST, de acuerdo al ciclo de mejora continua PHVA que se deben tener en cuenta.
</t>
    </r>
    <r>
      <rPr>
        <sz val="11"/>
        <color theme="1"/>
        <rFont val="Calibri"/>
        <family val="2"/>
        <scheme val="minor"/>
      </rPr>
      <t>Planear: Políticas de SST, identificación de peligros, evaluación de riesgos y controles, objetivos del SST, plan anual del trabajo
Hacer: Planes de control del riesgo, Capacitación y procedimientos, Plan de emergencias 
Verificar: Mediciones e inspecciones, auditorias investigaciones
Actuar: Seguimiento para la toma de decisiones, acciones con base en lecciones aprendidas</t>
    </r>
    <r>
      <rPr>
        <sz val="11"/>
        <color theme="1"/>
        <rFont val="Calibri"/>
        <family val="2"/>
        <scheme val="minor"/>
      </rPr>
      <t xml:space="preserve">
</t>
    </r>
    <r>
      <rPr>
        <b/>
        <sz val="11"/>
        <color theme="1"/>
        <rFont val="Calibri"/>
        <family val="2"/>
        <scheme val="minor"/>
      </rPr>
      <t>Capítulo II: Medicina preventiva y del trabajo.</t>
    </r>
    <r>
      <rPr>
        <sz val="11"/>
        <color theme="1"/>
        <rFont val="Calibri"/>
        <family val="2"/>
        <scheme val="minor"/>
      </rPr>
      <t xml:space="preserve"> Realizar exámenes médicos ocupacionales, estudios ambientales, planes de vigilancia epidemiológica, investigaciones de accidentes y seguimiento a incapacidades.
</t>
    </r>
    <r>
      <rPr>
        <b/>
        <sz val="11"/>
        <color theme="1"/>
        <rFont val="Calibri"/>
        <family val="2"/>
        <scheme val="minor"/>
      </rPr>
      <t xml:space="preserve">Capítulo III: De la prevención y protección contra incendio: </t>
    </r>
    <r>
      <rPr>
        <sz val="11"/>
        <color theme="1"/>
        <rFont val="Calibri"/>
        <family val="2"/>
        <scheme val="minor"/>
      </rPr>
      <t>Elaborar un plan detallado que contemple las acciones a seguir en caso de incendio, incluyendo rutas de evacuación claramente señalizadas, puntos de encuentro designados, y designación de responsables para coordinar la evacuación. Instalar sistemas adecuados de detección de incendios, como detectores de humo y alarmas, para alertar tempranamente sobre la presencia de fuego y facilitar la evacuación segura de las personas. Disponer de extintores apropiados y en cantidad suficiente para combatir incendios en sus etapas iniciales, así como asegurarse de que el personal esté capacitado para su uso correcto.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</si>
</sst>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2"/>
      <color rgb="FF000000"/>
      <name val="Arial"/>
      <family val="2"/>
    </font>
    <font>
      <sz val="11"/>
      <color rgb="FFFF0000"/>
      <name val="Arial"/>
      <family val="2"/>
    </font>
    <font>
      <sz val="11"/>
      <name val="Arial"/>
      <family val="2"/>
    </font>
    <font>
      <b/>
      <sz val="11"/>
      <name val="Arial"/>
      <family val="2"/>
    </font>
    <font>
      <u/>
      <sz val="11"/>
      <color rgb="FFFF0000"/>
      <name val="Arial"/>
      <family val="2"/>
    </font>
    <font>
      <sz val="11"/>
      <color rgb="FF252525"/>
      <name val="Arial"/>
      <family val="2"/>
    </font>
  </fonts>
  <fills count="4">
    <fill>
      <patternFill patternType="none"/>
    </fill>
    <fill>
      <patternFill patternType="gray125"/>
    </fill>
    <fill>
      <patternFill patternType="solid">
        <fgColor rgb="FF00B0F0"/>
        <bgColor indexed="64"/>
      </patternFill>
    </fill>
    <fill>
      <patternFill patternType="solid">
        <fgColor rgb="FF00AEC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16">
    <xf numFmtId="0" fontId="0" fillId="0" borderId="0" xfId="0"/>
    <xf numFmtId="0" fontId="4" fillId="0" borderId="0" xfId="0" applyFont="1" applyAlignment="1">
      <alignment horizontal="justify" vertical="top" wrapText="1"/>
    </xf>
    <xf numFmtId="0" fontId="4" fillId="0" borderId="1" xfId="0" applyFont="1" applyBorder="1" applyAlignment="1">
      <alignment horizontal="justify" vertical="top" wrapText="1"/>
    </xf>
    <xf numFmtId="0" fontId="3" fillId="2" borderId="1" xfId="0" applyFont="1" applyFill="1" applyBorder="1" applyAlignment="1">
      <alignment horizontal="center" vertical="top"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justify" vertical="top" wrapText="1"/>
    </xf>
    <xf numFmtId="0" fontId="4" fillId="0" borderId="1" xfId="0" applyFont="1" applyBorder="1" applyAlignment="1">
      <alignment horizontal="justify" vertical="center" wrapText="1"/>
    </xf>
    <xf numFmtId="9" fontId="2" fillId="2" borderId="1" xfId="2" applyFont="1" applyFill="1" applyBorder="1" applyAlignment="1">
      <alignment horizontal="center" vertical="center" wrapText="1"/>
    </xf>
    <xf numFmtId="9" fontId="2" fillId="2" borderId="1" xfId="2" applyFont="1" applyFill="1" applyBorder="1" applyAlignment="1">
      <alignment horizontal="center" wrapText="1"/>
    </xf>
    <xf numFmtId="9" fontId="0" fillId="0" borderId="0" xfId="2" applyFont="1" applyAlignment="1">
      <alignment horizontal="center" wrapText="1"/>
    </xf>
    <xf numFmtId="9" fontId="2" fillId="0" borderId="1" xfId="2"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0" xfId="0" applyFont="1"/>
    <xf numFmtId="0" fontId="7" fillId="3" borderId="0" xfId="1" applyFont="1" applyFill="1"/>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8" fillId="3" borderId="0" xfId="1" applyFont="1" applyFill="1" applyAlignment="1">
      <alignment horizontal="left" wrapText="1"/>
    </xf>
    <xf numFmtId="0" fontId="7" fillId="3" borderId="0" xfId="1" applyFont="1" applyFill="1" applyAlignment="1">
      <alignment horizontal="left" wrapText="1"/>
    </xf>
    <xf numFmtId="0" fontId="8" fillId="3" borderId="0" xfId="1" applyFont="1" applyFill="1" applyAlignment="1">
      <alignment horizontal="center"/>
    </xf>
    <xf numFmtId="0" fontId="7" fillId="3" borderId="0" xfId="1" applyFont="1" applyFill="1" applyAlignment="1">
      <alignment horizont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vertical="top" wrapText="1"/>
    </xf>
    <xf numFmtId="0" fontId="3"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4" xfId="0" applyFont="1" applyBorder="1" applyAlignment="1">
      <alignment vertical="top" wrapText="1"/>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1" xfId="0" applyFont="1" applyBorder="1"/>
    <xf numFmtId="0" fontId="7" fillId="0" borderId="1" xfId="0"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wrapText="1"/>
    </xf>
    <xf numFmtId="0" fontId="7" fillId="0" borderId="1" xfId="0" applyFont="1" applyBorder="1" applyAlignment="1">
      <alignment horizontal="justify"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1" xfId="0" applyFont="1" applyBorder="1" applyAlignment="1">
      <alignment horizontal="left" vertical="top" wrapText="1"/>
    </xf>
    <xf numFmtId="0" fontId="4" fillId="0" borderId="7" xfId="0" applyFont="1" applyBorder="1" applyAlignment="1">
      <alignment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4" xfId="0" applyFont="1" applyFill="1" applyBorder="1"/>
    <xf numFmtId="0" fontId="3" fillId="2" borderId="4" xfId="0" applyFont="1" applyFill="1" applyBorder="1"/>
    <xf numFmtId="0" fontId="4" fillId="2" borderId="0" xfId="0" applyFont="1" applyFill="1"/>
    <xf numFmtId="0" fontId="4" fillId="0" borderId="0" xfId="0" applyFont="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2" borderId="1" xfId="0" applyFont="1" applyFill="1" applyBorder="1"/>
    <xf numFmtId="0" fontId="3" fillId="2" borderId="1" xfId="0" applyFont="1" applyFill="1" applyBorder="1" applyAlignment="1">
      <alignment horizontal="center"/>
    </xf>
    <xf numFmtId="0" fontId="4" fillId="2" borderId="1" xfId="0" applyFont="1" applyFill="1" applyBorder="1"/>
    <xf numFmtId="0" fontId="3" fillId="2"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10" fillId="0" borderId="0" xfId="0" applyFont="1" applyAlignment="1">
      <alignment vertical="top" wrapText="1"/>
    </xf>
    <xf numFmtId="0" fontId="4" fillId="0" borderId="3" xfId="0" applyFont="1" applyBorder="1" applyAlignment="1">
      <alignment horizontal="left" vertical="center" wrapText="1"/>
    </xf>
    <xf numFmtId="0" fontId="4" fillId="0" borderId="4"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horizontal="center"/>
    </xf>
    <xf numFmtId="0" fontId="4" fillId="0" borderId="4"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wrapText="1"/>
    </xf>
    <xf numFmtId="0" fontId="4" fillId="0" borderId="7" xfId="0" applyFont="1" applyBorder="1" applyAlignment="1">
      <alignment horizontal="center" wrapText="1"/>
    </xf>
    <xf numFmtId="0" fontId="4" fillId="0" borderId="3" xfId="0" applyFont="1" applyBorder="1" applyAlignment="1">
      <alignment horizontal="center" wrapText="1"/>
    </xf>
    <xf numFmtId="0" fontId="4" fillId="2" borderId="1" xfId="0" applyFont="1" applyFill="1" applyBorder="1" applyAlignment="1">
      <alignment wrapText="1"/>
    </xf>
    <xf numFmtId="0" fontId="4" fillId="0" borderId="0" xfId="0" applyFont="1" applyAlignment="1">
      <alignment wrapText="1"/>
    </xf>
    <xf numFmtId="0" fontId="6" fillId="0" borderId="0" xfId="0" applyFont="1"/>
    <xf numFmtId="0" fontId="0" fillId="0" borderId="0" xfId="0" applyFont="1" applyAlignment="1">
      <alignment wrapText="1"/>
    </xf>
    <xf numFmtId="0" fontId="0" fillId="0" borderId="1" xfId="0" applyFont="1" applyBorder="1" applyAlignment="1">
      <alignment vertical="top" wrapText="1"/>
    </xf>
    <xf numFmtId="0" fontId="0" fillId="0" borderId="1" xfId="0" applyFont="1" applyBorder="1" applyAlignment="1">
      <alignment horizontal="left" vertical="top"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0" fillId="0" borderId="0" xfId="0" applyFont="1" applyAlignment="1">
      <alignment horizontal="center"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clustered"/>
        <c:varyColors val="0"/>
        <c:ser>
          <c:idx val="2"/>
          <c:order val="2"/>
          <c:spPr>
            <a:pattFill prst="narHorz">
              <a:fgClr>
                <a:schemeClr val="accent5">
                  <a:shade val="65000"/>
                </a:schemeClr>
              </a:fgClr>
              <a:bgClr>
                <a:schemeClr val="accent5">
                  <a:shade val="65000"/>
                  <a:lumMod val="20000"/>
                  <a:lumOff val="80000"/>
                </a:schemeClr>
              </a:bgClr>
            </a:pattFill>
            <a:ln>
              <a:noFill/>
            </a:ln>
            <a:effectLst>
              <a:innerShdw blurRad="114300">
                <a:schemeClr val="accent5">
                  <a:shade val="65000"/>
                </a:schemeClr>
              </a:innerShdw>
            </a:effectLst>
          </c:spPr>
          <c:invertIfNegative val="0"/>
          <c:dLbls>
            <c:spPr>
              <a:solidFill>
                <a:schemeClr val="lt1"/>
              </a:solidFill>
              <a:ln w="3175" cap="flat" cmpd="sng" algn="ctr">
                <a:solidFill>
                  <a:schemeClr val="dk1"/>
                </a:solidFill>
                <a:prstDash val="solid"/>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Resumen!$B$6:$B$16</c15:sqref>
                  </c15:fullRef>
                </c:ext>
              </c:extLst>
              <c:f>Resumen!$B$6:$B$15</c:f>
              <c:strCache>
                <c:ptCount val="10"/>
                <c:pt idx="0">
                  <c:v>I. DISPOSICIONES GENERALES</c:v>
                </c:pt>
                <c:pt idx="1">
                  <c:v>II. EXPLOSIVOS</c:v>
                </c:pt>
                <c:pt idx="2">
                  <c:v>III. INSTALACIONES ELÉCTRICAS, MÁQUINAS, EQUIPOS, TALLERES Y HERRAMIENTAS EN GENERAL</c:v>
                </c:pt>
                <c:pt idx="3">
                  <c:v>IV. TRANSPORTE</c:v>
                </c:pt>
                <c:pt idx="4">
                  <c:v>V. ALMACENAMIENTO DE MATERIALES Y COMBUSTIBLES</c:v>
                </c:pt>
                <c:pt idx="5">
                  <c:v>VI. DISPOSICIONES ESPECIALES</c:v>
                </c:pt>
                <c:pt idx="6">
                  <c:v>VII. SISTEMA DE GESTIÓN DE LA SEGURIDAD Y SALUD EN El TRABAJO</c:v>
                </c:pt>
                <c:pt idx="7">
                  <c:v>VIII. PREPARACIÓN Y RESPUESTA ANTE EMERGENCIAS Y CONTINGENCIAS</c:v>
                </c:pt>
                <c:pt idx="8">
                  <c:v>IX. SEÑALIZACIÓN</c:v>
                </c:pt>
                <c:pt idx="9">
                  <c:v>X. DISPOSICIONES FINALES</c:v>
                </c:pt>
              </c:strCache>
            </c:strRef>
          </c:cat>
          <c:val>
            <c:numRef>
              <c:extLst>
                <c:ext xmlns:c15="http://schemas.microsoft.com/office/drawing/2012/chart" uri="{02D57815-91ED-43cb-92C2-25804820EDAC}">
                  <c15:fullRef>
                    <c15:sqref>Resumen!$E$6:$E$16</c15:sqref>
                  </c15:fullRef>
                </c:ext>
              </c:extLst>
              <c:f>Resumen!$E$6:$E$15</c:f>
              <c:numCache>
                <c:formatCode>0%</c:formatCode>
                <c:ptCount val="10"/>
                <c:pt idx="0">
                  <c:v>0.82857142857142863</c:v>
                </c:pt>
                <c:pt idx="1">
                  <c:v>0.54545454545454541</c:v>
                </c:pt>
                <c:pt idx="2">
                  <c:v>0.59090909090909094</c:v>
                </c:pt>
                <c:pt idx="3">
                  <c:v>0.66666666666666663</c:v>
                </c:pt>
                <c:pt idx="4">
                  <c:v>1</c:v>
                </c:pt>
                <c:pt idx="5">
                  <c:v>1</c:v>
                </c:pt>
                <c:pt idx="6">
                  <c:v>0.83333333333333337</c:v>
                </c:pt>
                <c:pt idx="7">
                  <c:v>0.75</c:v>
                </c:pt>
                <c:pt idx="8">
                  <c:v>0.5</c:v>
                </c:pt>
                <c:pt idx="9">
                  <c:v>0.5</c:v>
                </c:pt>
              </c:numCache>
            </c:numRef>
          </c:val>
          <c:extLst>
            <c:ext xmlns:c16="http://schemas.microsoft.com/office/drawing/2014/chart" uri="{C3380CC4-5D6E-409C-BE32-E72D297353CC}">
              <c16:uniqueId val="{00000002-8393-4D0D-935C-69AB76BC9C6C}"/>
            </c:ext>
          </c:extLst>
        </c:ser>
        <c:dLbls>
          <c:showLegendKey val="0"/>
          <c:showVal val="0"/>
          <c:showCatName val="0"/>
          <c:showSerName val="0"/>
          <c:showPercent val="0"/>
          <c:showBubbleSize val="0"/>
        </c:dLbls>
        <c:gapWidth val="164"/>
        <c:overlap val="-22"/>
        <c:axId val="1571255296"/>
        <c:axId val="1571253632"/>
        <c:extLst>
          <c:ext xmlns:c15="http://schemas.microsoft.com/office/drawing/2012/chart" uri="{02D57815-91ED-43cb-92C2-25804820EDAC}">
            <c15:filteredBarSeries>
              <c15:ser>
                <c:idx val="0"/>
                <c:order val="0"/>
                <c:spPr>
                  <a:pattFill prst="narHorz">
                    <a:fgClr>
                      <a:schemeClr val="accent5">
                        <a:tint val="65000"/>
                      </a:schemeClr>
                    </a:fgClr>
                    <a:bgClr>
                      <a:schemeClr val="accent5">
                        <a:tint val="65000"/>
                        <a:lumMod val="20000"/>
                        <a:lumOff val="80000"/>
                      </a:schemeClr>
                    </a:bgClr>
                  </a:pattFill>
                  <a:ln>
                    <a:noFill/>
                  </a:ln>
                  <a:effectLst>
                    <a:innerShdw blurRad="114300">
                      <a:schemeClr val="accent5">
                        <a:tint val="65000"/>
                      </a:schemeClr>
                    </a:innerShdw>
                  </a:effectLst>
                </c:spPr>
                <c:invertIfNegative val="0"/>
                <c:dLbls>
                  <c:spPr>
                    <a:solidFill>
                      <a:schemeClr val="lt1"/>
                    </a:solidFill>
                    <a:ln w="3175" cap="flat" cmpd="sng" algn="ctr">
                      <a:solidFill>
                        <a:schemeClr val="dk1"/>
                      </a:solidFill>
                      <a:prstDash val="solid"/>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ullRef>
                          <c15:sqref>Resumen!$B$6:$B$16</c15:sqref>
                        </c15:fullRef>
                        <c15:formulaRef>
                          <c15:sqref>Resumen!$B$6:$B$15</c15:sqref>
                        </c15:formulaRef>
                      </c:ext>
                    </c:extLst>
                    <c:strCache>
                      <c:ptCount val="10"/>
                      <c:pt idx="0">
                        <c:v>I. DISPOSICIONES GENERALES</c:v>
                      </c:pt>
                      <c:pt idx="1">
                        <c:v>II. EXPLOSIVOS</c:v>
                      </c:pt>
                      <c:pt idx="2">
                        <c:v>III. INSTALACIONES ELÉCTRICAS, MÁQUINAS, EQUIPOS, TALLERES Y HERRAMIENTAS EN GENERAL</c:v>
                      </c:pt>
                      <c:pt idx="3">
                        <c:v>IV. TRANSPORTE</c:v>
                      </c:pt>
                      <c:pt idx="4">
                        <c:v>V. ALMACENAMIENTO DE MATERIALES Y COMBUSTIBLES</c:v>
                      </c:pt>
                      <c:pt idx="5">
                        <c:v>VI. DISPOSICIONES ESPECIALES</c:v>
                      </c:pt>
                      <c:pt idx="6">
                        <c:v>VII. SISTEMA DE GESTIÓN DE LA SEGURIDAD Y SALUD EN El TRABAJO</c:v>
                      </c:pt>
                      <c:pt idx="7">
                        <c:v>VIII. PREPARACIÓN Y RESPUESTA ANTE EMERGENCIAS Y CONTINGENCIAS</c:v>
                      </c:pt>
                      <c:pt idx="8">
                        <c:v>IX. SEÑALIZACIÓN</c:v>
                      </c:pt>
                      <c:pt idx="9">
                        <c:v>X. DISPOSICIONES FINALES</c:v>
                      </c:pt>
                    </c:strCache>
                  </c:strRef>
                </c:cat>
                <c:val>
                  <c:numRef>
                    <c:extLst>
                      <c:ext uri="{02D57815-91ED-43cb-92C2-25804820EDAC}">
                        <c15:fullRef>
                          <c15:sqref>Resumen!$C$6:$C$16</c15:sqref>
                        </c15:fullRef>
                        <c15:formulaRef>
                          <c15:sqref>Resumen!$C$6:$C$15</c15:sqref>
                        </c15:formulaRef>
                      </c:ext>
                    </c:extLst>
                    <c:numCache>
                      <c:formatCode>General</c:formatCode>
                      <c:ptCount val="10"/>
                      <c:pt idx="0">
                        <c:v>35</c:v>
                      </c:pt>
                      <c:pt idx="1">
                        <c:v>11</c:v>
                      </c:pt>
                      <c:pt idx="2">
                        <c:v>11</c:v>
                      </c:pt>
                      <c:pt idx="3">
                        <c:v>9</c:v>
                      </c:pt>
                      <c:pt idx="4">
                        <c:v>13</c:v>
                      </c:pt>
                      <c:pt idx="5">
                        <c:v>19</c:v>
                      </c:pt>
                      <c:pt idx="6">
                        <c:v>12</c:v>
                      </c:pt>
                      <c:pt idx="7">
                        <c:v>4</c:v>
                      </c:pt>
                      <c:pt idx="8">
                        <c:v>3</c:v>
                      </c:pt>
                      <c:pt idx="9">
                        <c:v>2</c:v>
                      </c:pt>
                    </c:numCache>
                  </c:numRef>
                </c:val>
                <c:extLst>
                  <c:ext xmlns:c16="http://schemas.microsoft.com/office/drawing/2014/chart" uri="{C3380CC4-5D6E-409C-BE32-E72D297353CC}">
                    <c16:uniqueId val="{00000000-8393-4D0D-935C-69AB76BC9C6C}"/>
                  </c:ext>
                </c:extLst>
              </c15:ser>
            </c15:filteredBarSeries>
            <c15:filteredBarSeries>
              <c15:ser>
                <c:idx val="1"/>
                <c:order val="1"/>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solidFill>
                      <a:schemeClr val="lt1"/>
                    </a:solidFill>
                    <a:ln w="3175" cap="flat" cmpd="sng" algn="ctr">
                      <a:solidFill>
                        <a:schemeClr val="dk1"/>
                      </a:solidFill>
                      <a:prstDash val="solid"/>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Resumen!$B$6:$B$16</c15:sqref>
                        </c15:fullRef>
                        <c15:formulaRef>
                          <c15:sqref>Resumen!$B$6:$B$15</c15:sqref>
                        </c15:formulaRef>
                      </c:ext>
                    </c:extLst>
                    <c:strCache>
                      <c:ptCount val="10"/>
                      <c:pt idx="0">
                        <c:v>I. DISPOSICIONES GENERALES</c:v>
                      </c:pt>
                      <c:pt idx="1">
                        <c:v>II. EXPLOSIVOS</c:v>
                      </c:pt>
                      <c:pt idx="2">
                        <c:v>III. INSTALACIONES ELÉCTRICAS, MÁQUINAS, EQUIPOS, TALLERES Y HERRAMIENTAS EN GENERAL</c:v>
                      </c:pt>
                      <c:pt idx="3">
                        <c:v>IV. TRANSPORTE</c:v>
                      </c:pt>
                      <c:pt idx="4">
                        <c:v>V. ALMACENAMIENTO DE MATERIALES Y COMBUSTIBLES</c:v>
                      </c:pt>
                      <c:pt idx="5">
                        <c:v>VI. DISPOSICIONES ESPECIALES</c:v>
                      </c:pt>
                      <c:pt idx="6">
                        <c:v>VII. SISTEMA DE GESTIÓN DE LA SEGURIDAD Y SALUD EN El TRABAJO</c:v>
                      </c:pt>
                      <c:pt idx="7">
                        <c:v>VIII. PREPARACIÓN Y RESPUESTA ANTE EMERGENCIAS Y CONTINGENCIAS</c:v>
                      </c:pt>
                      <c:pt idx="8">
                        <c:v>IX. SEÑALIZACIÓN</c:v>
                      </c:pt>
                      <c:pt idx="9">
                        <c:v>X. DISPOSICIONES FINALES</c:v>
                      </c:pt>
                    </c:strCache>
                  </c:strRef>
                </c:cat>
                <c:val>
                  <c:numRef>
                    <c:extLst>
                      <c:ext xmlns:c15="http://schemas.microsoft.com/office/drawing/2012/chart" uri="{02D57815-91ED-43cb-92C2-25804820EDAC}">
                        <c15:fullRef>
                          <c15:sqref>Resumen!$D$6:$D$16</c15:sqref>
                        </c15:fullRef>
                        <c15:formulaRef>
                          <c15:sqref>Resumen!$D$6:$D$15</c15:sqref>
                        </c15:formulaRef>
                      </c:ext>
                    </c:extLst>
                    <c:numCache>
                      <c:formatCode>General</c:formatCode>
                      <c:ptCount val="10"/>
                      <c:pt idx="0">
                        <c:v>29</c:v>
                      </c:pt>
                      <c:pt idx="1">
                        <c:v>6</c:v>
                      </c:pt>
                      <c:pt idx="2">
                        <c:v>6.5</c:v>
                      </c:pt>
                      <c:pt idx="3">
                        <c:v>6</c:v>
                      </c:pt>
                      <c:pt idx="4">
                        <c:v>13</c:v>
                      </c:pt>
                      <c:pt idx="5">
                        <c:v>19</c:v>
                      </c:pt>
                      <c:pt idx="6">
                        <c:v>10</c:v>
                      </c:pt>
                      <c:pt idx="7">
                        <c:v>3</c:v>
                      </c:pt>
                      <c:pt idx="8">
                        <c:v>1.5</c:v>
                      </c:pt>
                      <c:pt idx="9">
                        <c:v>1</c:v>
                      </c:pt>
                    </c:numCache>
                  </c:numRef>
                </c:val>
                <c:extLst xmlns:c15="http://schemas.microsoft.com/office/drawing/2012/chart">
                  <c:ext xmlns:c16="http://schemas.microsoft.com/office/drawing/2014/chart" uri="{C3380CC4-5D6E-409C-BE32-E72D297353CC}">
                    <c16:uniqueId val="{00000001-8393-4D0D-935C-69AB76BC9C6C}"/>
                  </c:ext>
                </c:extLst>
              </c15:ser>
            </c15:filteredBarSeries>
          </c:ext>
        </c:extLst>
      </c:barChart>
      <c:catAx>
        <c:axId val="157125529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571253632"/>
        <c:crosses val="autoZero"/>
        <c:auto val="1"/>
        <c:lblAlgn val="ctr"/>
        <c:lblOffset val="100"/>
        <c:noMultiLvlLbl val="0"/>
      </c:catAx>
      <c:valAx>
        <c:axId val="15712536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5712552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0</xdr:row>
      <xdr:rowOff>69397</xdr:rowOff>
    </xdr:from>
    <xdr:to>
      <xdr:col>5</xdr:col>
      <xdr:colOff>238126</xdr:colOff>
      <xdr:row>5</xdr:row>
      <xdr:rowOff>43815</xdr:rowOff>
    </xdr:to>
    <xdr:sp macro="" textlink="">
      <xdr:nvSpPr>
        <xdr:cNvPr id="3" name="CuadroTexto 21">
          <a:extLst>
            <a:ext uri="{FF2B5EF4-FFF2-40B4-BE49-F238E27FC236}">
              <a16:creationId xmlns:a16="http://schemas.microsoft.com/office/drawing/2014/main" id="{A74CE82B-1286-4398-9D47-03D01AD7F6A4}"/>
            </a:ext>
          </a:extLst>
        </xdr:cNvPr>
        <xdr:cNvSpPr txBox="1"/>
      </xdr:nvSpPr>
      <xdr:spPr>
        <a:xfrm>
          <a:off x="1000125" y="69397"/>
          <a:ext cx="7565572" cy="1158239"/>
        </a:xfrm>
        <a:prstGeom prst="rect">
          <a:avLst/>
        </a:prstGeom>
        <a:solidFill>
          <a:srgbClr val="00AEC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DECRETO 539 DEL 8 DE ABRIL DE 2022</a:t>
          </a:r>
        </a:p>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EVALUACIÓN SOBRE EL CUMPLIMIENTO DEL </a:t>
          </a:r>
        </a:p>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DECRETO 539 DE ABRIL 2022 "REGLAMENTO DE HIGIENE Y SEGURIDAD EN LAS LABORES MINERAS A CIELO ABIERTO".</a:t>
          </a:r>
        </a:p>
      </xdr:txBody>
    </xdr:sp>
    <xdr:clientData/>
  </xdr:twoCellAnchor>
  <xdr:twoCellAnchor>
    <xdr:from>
      <xdr:col>1</xdr:col>
      <xdr:colOff>2568</xdr:colOff>
      <xdr:row>38</xdr:row>
      <xdr:rowOff>78040</xdr:rowOff>
    </xdr:from>
    <xdr:to>
      <xdr:col>5</xdr:col>
      <xdr:colOff>7937</xdr:colOff>
      <xdr:row>44</xdr:row>
      <xdr:rowOff>138908</xdr:rowOff>
    </xdr:to>
    <xdr:sp macro="" textlink="">
      <xdr:nvSpPr>
        <xdr:cNvPr id="4" name="CuadroTexto 21">
          <a:extLst>
            <a:ext uri="{FF2B5EF4-FFF2-40B4-BE49-F238E27FC236}">
              <a16:creationId xmlns:a16="http://schemas.microsoft.com/office/drawing/2014/main" id="{13D21BEC-5960-4D3B-9A7F-90F2FE18042B}"/>
            </a:ext>
          </a:extLst>
        </xdr:cNvPr>
        <xdr:cNvSpPr txBox="1"/>
      </xdr:nvSpPr>
      <xdr:spPr>
        <a:xfrm>
          <a:off x="787428" y="11210860"/>
          <a:ext cx="7770149" cy="120386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lang="es-CO" sz="1100" b="1" i="0">
              <a:solidFill>
                <a:schemeClr val="bg1"/>
              </a:solidFill>
              <a:effectLst/>
              <a:latin typeface="Arial" panose="020B0604020202020204" pitchFamily="34" charset="0"/>
              <a:ea typeface="+mn-ea"/>
              <a:cs typeface="Arial" panose="020B0604020202020204" pitchFamily="34" charset="0"/>
            </a:rPr>
            <a:t>“La transformación, el diseño y el contenido técnico presente en este documento se encuentra protegido por las normas sobre derecho de autor y su titularidad es de ARL SURA. Este contenido es para uso exclusivo de las empresas afiliadas a ARL SURA, por ello está prohibida su comercialización, uso, reproducción, publicación o transmisión sin la autorización previa y por escrito de ARL SURA. Todos los Derechos Reservados. © Abril de 2022”.</a:t>
          </a:r>
          <a:endParaRPr lang="es-CO" sz="1050" i="0">
            <a:solidFill>
              <a:schemeClr val="bg1"/>
            </a:solidFill>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0</xdr:col>
      <xdr:colOff>0</xdr:colOff>
      <xdr:row>0</xdr:row>
      <xdr:rowOff>90487</xdr:rowOff>
    </xdr:from>
    <xdr:to>
      <xdr:col>8</xdr:col>
      <xdr:colOff>197304</xdr:colOff>
      <xdr:row>5</xdr:row>
      <xdr:rowOff>111579</xdr:rowOff>
    </xdr:to>
    <xdr:grpSp>
      <xdr:nvGrpSpPr>
        <xdr:cNvPr id="5" name="Grupo 4">
          <a:extLst>
            <a:ext uri="{FF2B5EF4-FFF2-40B4-BE49-F238E27FC236}">
              <a16:creationId xmlns:a16="http://schemas.microsoft.com/office/drawing/2014/main" id="{CBC459BB-E7CB-4AA6-8161-7C78AEF522C5}"/>
            </a:ext>
          </a:extLst>
        </xdr:cNvPr>
        <xdr:cNvGrpSpPr/>
      </xdr:nvGrpSpPr>
      <xdr:grpSpPr>
        <a:xfrm>
          <a:off x="0" y="90487"/>
          <a:ext cx="11104790" cy="1142321"/>
          <a:chOff x="333375" y="55566"/>
          <a:chExt cx="6521251" cy="995936"/>
        </a:xfrm>
      </xdr:grpSpPr>
      <xdr:pic>
        <xdr:nvPicPr>
          <xdr:cNvPr id="6" name="Imagen 5">
            <a:extLst>
              <a:ext uri="{FF2B5EF4-FFF2-40B4-BE49-F238E27FC236}">
                <a16:creationId xmlns:a16="http://schemas.microsoft.com/office/drawing/2014/main" id="{0CB06BBF-284B-4B83-ADCF-29C605A24960}"/>
              </a:ext>
            </a:extLst>
          </xdr:cNvPr>
          <xdr:cNvPicPr>
            <a:picLocks noChangeAspect="1"/>
          </xdr:cNvPicPr>
        </xdr:nvPicPr>
        <xdr:blipFill>
          <a:blip xmlns:r="http://schemas.openxmlformats.org/officeDocument/2006/relationships" r:embed="rId1"/>
          <a:stretch>
            <a:fillRect/>
          </a:stretch>
        </xdr:blipFill>
        <xdr:spPr>
          <a:xfrm>
            <a:off x="333375" y="55566"/>
            <a:ext cx="769910" cy="980190"/>
          </a:xfrm>
          <a:prstGeom prst="rect">
            <a:avLst/>
          </a:prstGeom>
        </xdr:spPr>
      </xdr:pic>
      <xdr:pic>
        <xdr:nvPicPr>
          <xdr:cNvPr id="7" name="Imagen 6">
            <a:extLst>
              <a:ext uri="{FF2B5EF4-FFF2-40B4-BE49-F238E27FC236}">
                <a16:creationId xmlns:a16="http://schemas.microsoft.com/office/drawing/2014/main" id="{2685136D-45C2-40A9-8C60-716CA66C58E8}"/>
              </a:ext>
            </a:extLst>
          </xdr:cNvPr>
          <xdr:cNvPicPr>
            <a:picLocks noChangeAspect="1"/>
          </xdr:cNvPicPr>
        </xdr:nvPicPr>
        <xdr:blipFill>
          <a:blip xmlns:r="http://schemas.openxmlformats.org/officeDocument/2006/relationships" r:embed="rId2"/>
          <a:stretch>
            <a:fillRect/>
          </a:stretch>
        </xdr:blipFill>
        <xdr:spPr>
          <a:xfrm>
            <a:off x="5389499" y="55566"/>
            <a:ext cx="1465127" cy="995936"/>
          </a:xfrm>
          <a:prstGeom prst="rect">
            <a:avLst/>
          </a:prstGeom>
        </xdr:spPr>
      </xdr:pic>
    </xdr:grpSp>
    <xdr:clientData/>
  </xdr:twoCellAnchor>
  <xdr:oneCellAnchor>
    <xdr:from>
      <xdr:col>2</xdr:col>
      <xdr:colOff>38100</xdr:colOff>
      <xdr:row>35</xdr:row>
      <xdr:rowOff>114300</xdr:rowOff>
    </xdr:from>
    <xdr:ext cx="7780020" cy="1470146"/>
    <xdr:sp macro="" textlink="">
      <xdr:nvSpPr>
        <xdr:cNvPr id="8" name="CuadroTexto 7">
          <a:extLst>
            <a:ext uri="{FF2B5EF4-FFF2-40B4-BE49-F238E27FC236}">
              <a16:creationId xmlns:a16="http://schemas.microsoft.com/office/drawing/2014/main" id="{E453D399-466C-497C-BE3F-8F2CB049D28A}"/>
            </a:ext>
          </a:extLst>
        </xdr:cNvPr>
        <xdr:cNvSpPr txBox="1"/>
      </xdr:nvSpPr>
      <xdr:spPr>
        <a:xfrm>
          <a:off x="1165860" y="9707880"/>
          <a:ext cx="778002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1">
              <a:solidFill>
                <a:schemeClr val="tx1"/>
              </a:solidFill>
              <a:effectLst/>
              <a:latin typeface="+mn-lt"/>
              <a:ea typeface="+mn-ea"/>
              <a:cs typeface="+mn-cs"/>
            </a:rPr>
            <a:t>Estado de Cumplimiento:            Puntaje                                          Interpretación</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No Cumple                                        0</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no está implementado, documentado, divulgado o ejecutado     </a:t>
          </a:r>
        </a:p>
        <a:p>
          <a:r>
            <a:rPr lang="es-CO" sz="1100">
              <a:solidFill>
                <a:schemeClr val="tx1"/>
              </a:solidFill>
              <a:effectLst/>
              <a:latin typeface="+mn-lt"/>
              <a:ea typeface="+mn-ea"/>
              <a:cs typeface="+mn-cs"/>
            </a:rPr>
            <a:t>Cumple parcialmente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0,5</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esta parcialmente implementado, documentado, divulgado o en proceso de ejecución</a:t>
          </a:r>
        </a:p>
        <a:p>
          <a:r>
            <a:rPr lang="es-CO" sz="1100">
              <a:solidFill>
                <a:schemeClr val="tx1"/>
              </a:solidFill>
              <a:effectLst/>
              <a:latin typeface="+mn-lt"/>
              <a:ea typeface="+mn-ea"/>
              <a:cs typeface="+mn-cs"/>
            </a:rPr>
            <a:t>Cumple totalmente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  1</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si esta implementado, documentado, divulgado y ejecutado </a:t>
          </a:r>
        </a:p>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No aplica	                               1                         </a:t>
          </a:r>
          <a:r>
            <a:rPr lang="es-CO" sz="800">
              <a:solidFill>
                <a:schemeClr val="tx1"/>
              </a:solidFill>
              <a:effectLst/>
              <a:latin typeface="+mn-lt"/>
              <a:ea typeface="+mn-ea"/>
              <a:cs typeface="+mn-cs"/>
            </a:rPr>
            <a:t>Condiciones de la operación,  que la exenta de cumplir alguno de los requisitos  </a:t>
          </a:r>
        </a:p>
        <a:p>
          <a:r>
            <a:rPr lang="es-CO" sz="1100">
              <a:solidFill>
                <a:schemeClr val="tx1"/>
              </a:solidFill>
              <a:effectLst/>
              <a:latin typeface="+mn-lt"/>
              <a:ea typeface="+mn-ea"/>
              <a:cs typeface="+mn-cs"/>
            </a:rPr>
            <a:t> </a:t>
          </a:r>
        </a:p>
        <a:p>
          <a:endParaRPr lang="es-CO"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0" y="40019"/>
          <a:ext cx="21073532" cy="753533"/>
          <a:chOff x="333375" y="55566"/>
          <a:chExt cx="6521251" cy="885714"/>
        </a:xfrm>
      </xdr:grpSpPr>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0" y="40019"/>
          <a:ext cx="20502032" cy="753533"/>
          <a:chOff x="333375" y="55566"/>
          <a:chExt cx="6521251" cy="885714"/>
        </a:xfrm>
      </xdr:grpSpPr>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B00-000002000000}"/>
            </a:ext>
          </a:extLst>
        </xdr:cNvPr>
        <xdr:cNvGrpSpPr/>
      </xdr:nvGrpSpPr>
      <xdr:grpSpPr>
        <a:xfrm>
          <a:off x="0" y="40019"/>
          <a:ext cx="20118574" cy="730591"/>
          <a:chOff x="333375" y="55566"/>
          <a:chExt cx="6521251" cy="885714"/>
        </a:xfrm>
      </xdr:grpSpPr>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29308</xdr:colOff>
      <xdr:row>0</xdr:row>
      <xdr:rowOff>0</xdr:rowOff>
    </xdr:from>
    <xdr:to>
      <xdr:col>4</xdr:col>
      <xdr:colOff>745391</xdr:colOff>
      <xdr:row>3</xdr:row>
      <xdr:rowOff>65941</xdr:rowOff>
    </xdr:to>
    <xdr:grpSp>
      <xdr:nvGrpSpPr>
        <xdr:cNvPr id="3" name="Grupo 2">
          <a:extLst>
            <a:ext uri="{FF2B5EF4-FFF2-40B4-BE49-F238E27FC236}">
              <a16:creationId xmlns:a16="http://schemas.microsoft.com/office/drawing/2014/main" id="{00000000-0008-0000-0C00-000003000000}"/>
            </a:ext>
          </a:extLst>
        </xdr:cNvPr>
        <xdr:cNvGrpSpPr/>
      </xdr:nvGrpSpPr>
      <xdr:grpSpPr>
        <a:xfrm>
          <a:off x="29308" y="0"/>
          <a:ext cx="8117008" cy="608866"/>
          <a:chOff x="333375" y="55566"/>
          <a:chExt cx="3867844" cy="701936"/>
        </a:xfrm>
      </xdr:grpSpPr>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333375" y="55566"/>
            <a:ext cx="837794" cy="701936"/>
          </a:xfrm>
          <a:prstGeom prst="rect">
            <a:avLst/>
          </a:prstGeom>
        </xdr:spPr>
      </xdr:pic>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3108101" y="87839"/>
            <a:ext cx="1093118" cy="60511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xdr:row>
      <xdr:rowOff>102972</xdr:rowOff>
    </xdr:from>
    <xdr:to>
      <xdr:col>30</xdr:col>
      <xdr:colOff>0</xdr:colOff>
      <xdr:row>64</xdr:row>
      <xdr:rowOff>46089</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22412</xdr:rowOff>
    </xdr:from>
    <xdr:to>
      <xdr:col>29</xdr:col>
      <xdr:colOff>722055</xdr:colOff>
      <xdr:row>5</xdr:row>
      <xdr:rowOff>112104</xdr:rowOff>
    </xdr:to>
    <xdr:grpSp>
      <xdr:nvGrpSpPr>
        <xdr:cNvPr id="3" name="Grupo 2">
          <a:extLst>
            <a:ext uri="{FF2B5EF4-FFF2-40B4-BE49-F238E27FC236}">
              <a16:creationId xmlns:a16="http://schemas.microsoft.com/office/drawing/2014/main" id="{00000000-0008-0000-0D00-000003000000}"/>
            </a:ext>
          </a:extLst>
        </xdr:cNvPr>
        <xdr:cNvGrpSpPr/>
      </xdr:nvGrpSpPr>
      <xdr:grpSpPr>
        <a:xfrm>
          <a:off x="0" y="22412"/>
          <a:ext cx="23703975" cy="1004092"/>
          <a:chOff x="333375" y="55566"/>
          <a:chExt cx="7172225" cy="605118"/>
        </a:xfrm>
      </xdr:grpSpPr>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333375" y="55567"/>
            <a:ext cx="837794" cy="527015"/>
          </a:xfrm>
          <a:prstGeom prst="rect">
            <a:avLst/>
          </a:prstGeom>
        </xdr:spPr>
      </xdr:pic>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3"/>
          <a:stretch>
            <a:fillRect/>
          </a:stretch>
        </xdr:blipFill>
        <xdr:spPr>
          <a:xfrm>
            <a:off x="6412482" y="55566"/>
            <a:ext cx="1093118" cy="605118"/>
          </a:xfrm>
          <a:prstGeom prst="rect">
            <a:avLst/>
          </a:prstGeom>
        </xdr:spPr>
      </xdr:pic>
    </xdr:grpSp>
    <xdr:clientData/>
  </xdr:twoCellAnchor>
  <xdr:twoCellAnchor>
    <xdr:from>
      <xdr:col>2</xdr:col>
      <xdr:colOff>490681</xdr:colOff>
      <xdr:row>0</xdr:row>
      <xdr:rowOff>144319</xdr:rowOff>
    </xdr:from>
    <xdr:to>
      <xdr:col>25</xdr:col>
      <xdr:colOff>399435</xdr:colOff>
      <xdr:row>5</xdr:row>
      <xdr:rowOff>57728</xdr:rowOff>
    </xdr:to>
    <xdr:sp macro="" textlink="">
      <xdr:nvSpPr>
        <xdr:cNvPr id="6" name="CuadroTexto 9">
          <a:extLst>
            <a:ext uri="{FF2B5EF4-FFF2-40B4-BE49-F238E27FC236}">
              <a16:creationId xmlns:a16="http://schemas.microsoft.com/office/drawing/2014/main" id="{00000000-0008-0000-0D00-000006000000}"/>
            </a:ext>
          </a:extLst>
        </xdr:cNvPr>
        <xdr:cNvSpPr txBox="1"/>
      </xdr:nvSpPr>
      <xdr:spPr>
        <a:xfrm>
          <a:off x="2026971" y="144319"/>
          <a:ext cx="17576093" cy="835183"/>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800" b="1">
              <a:solidFill>
                <a:schemeClr val="bg1"/>
              </a:solidFill>
              <a:effectLst/>
              <a:latin typeface="+mn-lt"/>
              <a:ea typeface="Times New Roman" panose="02020603050405020304" pitchFamily="18" charset="0"/>
              <a:cs typeface="Times New Roman" panose="02020603050405020304" pitchFamily="18" charset="0"/>
            </a:rPr>
            <a:t>INDICADORES DE CUMPLIMIENTO DECRETO 539 DEL 8 DE ABRIL DE 2022</a:t>
          </a:r>
          <a:endParaRPr lang="es-CO" sz="1800">
            <a:solidFill>
              <a:schemeClr val="bg1"/>
            </a:solidFill>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1</xdr:col>
      <xdr:colOff>5476875</xdr:colOff>
      <xdr:row>4</xdr:row>
      <xdr:rowOff>101781</xdr:rowOff>
    </xdr:to>
    <xdr:sp macro="" textlink="">
      <xdr:nvSpPr>
        <xdr:cNvPr id="5" name="CuadroTexto 9">
          <a:extLst>
            <a:ext uri="{FF2B5EF4-FFF2-40B4-BE49-F238E27FC236}">
              <a16:creationId xmlns:a16="http://schemas.microsoft.com/office/drawing/2014/main" id="{00000000-0008-0000-0100-000005000000}"/>
            </a:ext>
          </a:extLst>
        </xdr:cNvPr>
        <xdr:cNvSpPr txBox="1"/>
      </xdr:nvSpPr>
      <xdr:spPr>
        <a:xfrm>
          <a:off x="0" y="190500"/>
          <a:ext cx="7058025" cy="635181"/>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spcAft>
              <a:spcPts val="0"/>
            </a:spcAft>
          </a:pPr>
          <a:r>
            <a:rPr lang="es-CO" sz="1200" b="1">
              <a:solidFill>
                <a:schemeClr val="bg1"/>
              </a:solidFill>
              <a:effectLst/>
              <a:latin typeface="+mn-lt"/>
              <a:ea typeface="Times New Roman" panose="02020603050405020304" pitchFamily="18" charset="0"/>
              <a:cs typeface="Times New Roman" panose="02020603050405020304" pitchFamily="18" charset="0"/>
            </a:rPr>
            <a:t>TÍTULO 1. DISPOSICIONES GENERALES </a:t>
          </a:r>
        </a:p>
        <a:p>
          <a:pPr algn="ctr">
            <a:spcAft>
              <a:spcPts val="0"/>
            </a:spcAft>
          </a:pPr>
          <a:r>
            <a:rPr lang="es-CO" sz="1200" b="1">
              <a:solidFill>
                <a:schemeClr val="bg1"/>
              </a:solidFill>
              <a:effectLst/>
              <a:latin typeface="+mn-lt"/>
              <a:ea typeface="Times New Roman" panose="02020603050405020304" pitchFamily="18" charset="0"/>
              <a:cs typeface="Times New Roman" panose="02020603050405020304" pitchFamily="18" charset="0"/>
            </a:rPr>
            <a:t>CAPÍTULO 1. CAMPO DE APLICACIÓN Y DEFINICIONES </a:t>
          </a:r>
        </a:p>
        <a:p>
          <a:pPr algn="ctr">
            <a:spcAft>
              <a:spcPts val="0"/>
            </a:spcAft>
          </a:pPr>
          <a:r>
            <a:rPr lang="es-CO" sz="1200" b="1">
              <a:solidFill>
                <a:schemeClr val="bg1"/>
              </a:solidFill>
              <a:effectLst/>
              <a:latin typeface="+mn-lt"/>
              <a:ea typeface="Times New Roman" panose="02020603050405020304" pitchFamily="18" charset="0"/>
              <a:cs typeface="Times New Roman" panose="02020603050405020304" pitchFamily="18" charset="0"/>
            </a:rPr>
            <a:t>ARTÍCULO 3. DEFINICIONES</a:t>
          </a:r>
          <a:endParaRPr lang="es-CO" sz="12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47625</xdr:colOff>
      <xdr:row>0</xdr:row>
      <xdr:rowOff>0</xdr:rowOff>
    </xdr:from>
    <xdr:to>
      <xdr:col>2</xdr:col>
      <xdr:colOff>28575</xdr:colOff>
      <xdr:row>5</xdr:row>
      <xdr:rowOff>104772</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47625" y="0"/>
          <a:ext cx="7875270" cy="981072"/>
          <a:chOff x="333375" y="117941"/>
          <a:chExt cx="3838277" cy="1322331"/>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33375" y="255162"/>
            <a:ext cx="863580" cy="1185110"/>
          </a:xfrm>
          <a:prstGeom prst="rect">
            <a:avLst/>
          </a:prstGeom>
        </xdr:spPr>
      </xdr:pic>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022358" y="117941"/>
            <a:ext cx="1149294" cy="117263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237370</xdr:colOff>
      <xdr:row>0</xdr:row>
      <xdr:rowOff>0</xdr:rowOff>
    </xdr:from>
    <xdr:to>
      <xdr:col>9</xdr:col>
      <xdr:colOff>3243035</xdr:colOff>
      <xdr:row>4</xdr:row>
      <xdr:rowOff>42333</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237370" y="0"/>
          <a:ext cx="25724151" cy="739019"/>
          <a:chOff x="333375" y="55566"/>
          <a:chExt cx="6521251" cy="885714"/>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10584</xdr:colOff>
      <xdr:row>0</xdr:row>
      <xdr:rowOff>84667</xdr:rowOff>
    </xdr:from>
    <xdr:to>
      <xdr:col>8</xdr:col>
      <xdr:colOff>3661832</xdr:colOff>
      <xdr:row>4</xdr:row>
      <xdr:rowOff>127000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7916334" y="84667"/>
          <a:ext cx="12390436" cy="756708"/>
          <a:chOff x="333375" y="55566"/>
          <a:chExt cx="6521251" cy="885714"/>
        </a:xfrm>
      </xdr:grpSpPr>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0" y="40019"/>
          <a:ext cx="20313773" cy="759509"/>
          <a:chOff x="333375" y="55566"/>
          <a:chExt cx="6521251" cy="885714"/>
        </a:xfrm>
      </xdr:grpSpPr>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0" y="40019"/>
          <a:ext cx="20146432" cy="753533"/>
          <a:chOff x="333375" y="55566"/>
          <a:chExt cx="6521251" cy="885714"/>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0" y="40019"/>
          <a:ext cx="20149745" cy="749116"/>
          <a:chOff x="333375" y="55566"/>
          <a:chExt cx="6521251" cy="885714"/>
        </a:xfrm>
      </xdr:grpSpPr>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700-000002000000}"/>
            </a:ext>
          </a:extLst>
        </xdr:cNvPr>
        <xdr:cNvGrpSpPr/>
      </xdr:nvGrpSpPr>
      <xdr:grpSpPr>
        <a:xfrm>
          <a:off x="0" y="40019"/>
          <a:ext cx="19639251" cy="730591"/>
          <a:chOff x="333375" y="55566"/>
          <a:chExt cx="6521251" cy="885714"/>
        </a:xfrm>
      </xdr:grpSpPr>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40019</xdr:rowOff>
    </xdr:from>
    <xdr:to>
      <xdr:col>8</xdr:col>
      <xdr:colOff>3661832</xdr:colOff>
      <xdr:row>4</xdr:row>
      <xdr:rowOff>82352</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0" y="40019"/>
          <a:ext cx="20469375" cy="739019"/>
          <a:chOff x="333375" y="55566"/>
          <a:chExt cx="6521251" cy="885714"/>
        </a:xfrm>
      </xdr:grpSpPr>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GEHORGHE\Trabajo\Cumplimiento%20539%20de%202022\diagnostico-decreto-539-de-2022-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Definiciones"/>
      <sheetName val="TITULO I"/>
      <sheetName val="TITULO II"/>
      <sheetName val="TITULO III"/>
      <sheetName val="TITULO IV"/>
      <sheetName val="TITULO V "/>
      <sheetName val="TITULO VI"/>
      <sheetName val="TITULO VII"/>
      <sheetName val="TITULO VIII"/>
      <sheetName val="TITULO lX"/>
      <sheetName val="TITULO X"/>
      <sheetName val="Resumen"/>
      <sheetName val="Grafica"/>
    </sheetNames>
    <sheetDataSet>
      <sheetData sheetId="0"/>
      <sheetData sheetId="1"/>
      <sheetData sheetId="2">
        <row r="44">
          <cell r="H44">
            <v>29</v>
          </cell>
        </row>
      </sheetData>
      <sheetData sheetId="3"/>
      <sheetData sheetId="4"/>
      <sheetData sheetId="5"/>
      <sheetData sheetId="6"/>
      <sheetData sheetId="7">
        <row r="9">
          <cell r="H9">
            <v>1</v>
          </cell>
        </row>
        <row r="10">
          <cell r="H10">
            <v>1</v>
          </cell>
        </row>
        <row r="11">
          <cell r="H11">
            <v>1</v>
          </cell>
        </row>
        <row r="12">
          <cell r="H12">
            <v>1</v>
          </cell>
        </row>
        <row r="13">
          <cell r="H13">
            <v>1</v>
          </cell>
        </row>
        <row r="14">
          <cell r="H14">
            <v>1</v>
          </cell>
        </row>
        <row r="15">
          <cell r="H15">
            <v>1</v>
          </cell>
        </row>
        <row r="16">
          <cell r="H16">
            <v>1</v>
          </cell>
        </row>
        <row r="17">
          <cell r="H17">
            <v>1</v>
          </cell>
        </row>
        <row r="18">
          <cell r="H18">
            <v>1</v>
          </cell>
        </row>
        <row r="19">
          <cell r="H19">
            <v>1</v>
          </cell>
        </row>
        <row r="20">
          <cell r="H20">
            <v>1</v>
          </cell>
        </row>
        <row r="21">
          <cell r="H21">
            <v>1</v>
          </cell>
        </row>
        <row r="22">
          <cell r="H22">
            <v>1</v>
          </cell>
        </row>
        <row r="23">
          <cell r="H23">
            <v>1</v>
          </cell>
        </row>
        <row r="24">
          <cell r="H24">
            <v>1</v>
          </cell>
        </row>
        <row r="25">
          <cell r="H25">
            <v>1</v>
          </cell>
        </row>
        <row r="26">
          <cell r="H26">
            <v>1</v>
          </cell>
        </row>
        <row r="27">
          <cell r="H27">
            <v>1</v>
          </cell>
        </row>
      </sheetData>
      <sheetData sheetId="8">
        <row r="9">
          <cell r="H9">
            <v>1</v>
          </cell>
        </row>
        <row r="10">
          <cell r="H10">
            <v>1</v>
          </cell>
        </row>
        <row r="11">
          <cell r="H11">
            <v>1</v>
          </cell>
        </row>
        <row r="12">
          <cell r="H12">
            <v>1</v>
          </cell>
        </row>
        <row r="13">
          <cell r="H13">
            <v>1</v>
          </cell>
        </row>
        <row r="14">
          <cell r="H14">
            <v>1</v>
          </cell>
        </row>
        <row r="15">
          <cell r="H15">
            <v>1</v>
          </cell>
        </row>
        <row r="16">
          <cell r="H16">
            <v>1</v>
          </cell>
        </row>
        <row r="17">
          <cell r="H17">
            <v>1</v>
          </cell>
        </row>
        <row r="18">
          <cell r="H18">
            <v>1</v>
          </cell>
        </row>
        <row r="19">
          <cell r="H19">
            <v>1</v>
          </cell>
        </row>
        <row r="20">
          <cell r="H20">
            <v>1</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8"/>
  <sheetViews>
    <sheetView zoomScale="70" zoomScaleNormal="70" workbookViewId="0">
      <selection sqref="A1:XFD1048576"/>
    </sheetView>
  </sheetViews>
  <sheetFormatPr baseColWidth="10" defaultColWidth="11.44140625" defaultRowHeight="13.8" x14ac:dyDescent="0.25"/>
  <cols>
    <col min="1" max="1" width="11.44140625" style="18" customWidth="1"/>
    <col min="2" max="2" width="5" style="18" customWidth="1"/>
    <col min="3" max="3" width="39.109375" style="18" customWidth="1"/>
    <col min="4" max="4" width="64.109375" style="18" customWidth="1"/>
    <col min="5" max="5" width="5" style="18" customWidth="1"/>
    <col min="6" max="16384" width="11.44140625" style="18"/>
  </cols>
  <sheetData>
    <row r="2" spans="2:5" s="18" customFormat="1" ht="33" customHeight="1" x14ac:dyDescent="0.25"/>
    <row r="7" spans="2:5" s="18" customFormat="1" ht="0.6" customHeight="1" x14ac:dyDescent="0.25"/>
    <row r="14" spans="2:5" s="18" customFormat="1" x14ac:dyDescent="0.25">
      <c r="B14" s="19"/>
      <c r="C14" s="19"/>
      <c r="D14" s="19"/>
      <c r="E14" s="19"/>
    </row>
    <row r="15" spans="2:5" s="18" customFormat="1" ht="26.4" customHeight="1" x14ac:dyDescent="0.25">
      <c r="B15" s="19"/>
      <c r="C15" s="20" t="s">
        <v>378</v>
      </c>
      <c r="D15" s="21"/>
      <c r="E15" s="19"/>
    </row>
    <row r="16" spans="2:5" s="18" customFormat="1" ht="25.5" customHeight="1" x14ac:dyDescent="0.25">
      <c r="B16" s="19"/>
      <c r="C16" s="22" t="s">
        <v>0</v>
      </c>
      <c r="D16" s="23"/>
      <c r="E16" s="19"/>
    </row>
    <row r="17" spans="2:5" s="18" customFormat="1" ht="25.5" customHeight="1" x14ac:dyDescent="0.25">
      <c r="B17" s="19"/>
      <c r="C17" s="22" t="s">
        <v>1</v>
      </c>
      <c r="D17" s="23"/>
      <c r="E17" s="19"/>
    </row>
    <row r="18" spans="2:5" s="18" customFormat="1" ht="25.5" customHeight="1" x14ac:dyDescent="0.25">
      <c r="B18" s="19"/>
      <c r="C18" s="22" t="s">
        <v>469</v>
      </c>
      <c r="D18" s="23"/>
      <c r="E18" s="19"/>
    </row>
    <row r="19" spans="2:5" s="18" customFormat="1" ht="25.5" customHeight="1" x14ac:dyDescent="0.25">
      <c r="B19" s="19"/>
      <c r="C19" s="22" t="s">
        <v>245</v>
      </c>
      <c r="D19" s="23"/>
      <c r="E19" s="19"/>
    </row>
    <row r="20" spans="2:5" s="18" customFormat="1" ht="25.5" customHeight="1" x14ac:dyDescent="0.25">
      <c r="B20" s="19"/>
      <c r="C20" s="22" t="s">
        <v>470</v>
      </c>
      <c r="D20" s="23"/>
      <c r="E20" s="19"/>
    </row>
    <row r="21" spans="2:5" s="18" customFormat="1" ht="25.5" customHeight="1" x14ac:dyDescent="0.25">
      <c r="B21" s="19"/>
      <c r="C21" s="22" t="s">
        <v>246</v>
      </c>
      <c r="D21" s="23"/>
      <c r="E21" s="19"/>
    </row>
    <row r="22" spans="2:5" s="18" customFormat="1" ht="25.5" customHeight="1" x14ac:dyDescent="0.25">
      <c r="B22" s="19"/>
      <c r="C22" s="22" t="s">
        <v>471</v>
      </c>
      <c r="D22" s="23"/>
      <c r="E22" s="19"/>
    </row>
    <row r="23" spans="2:5" s="18" customFormat="1" ht="25.5" customHeight="1" x14ac:dyDescent="0.25">
      <c r="B23" s="19"/>
      <c r="C23" s="22" t="s">
        <v>472</v>
      </c>
      <c r="D23" s="23"/>
      <c r="E23" s="19"/>
    </row>
    <row r="24" spans="2:5" s="18" customFormat="1" ht="25.5" customHeight="1" x14ac:dyDescent="0.25">
      <c r="B24" s="19"/>
      <c r="C24" s="22" t="s">
        <v>473</v>
      </c>
      <c r="D24" s="23"/>
      <c r="E24" s="19"/>
    </row>
    <row r="25" spans="2:5" s="18" customFormat="1" ht="25.5" customHeight="1" x14ac:dyDescent="0.25">
      <c r="B25" s="19"/>
      <c r="C25" s="22" t="s">
        <v>373</v>
      </c>
      <c r="D25" s="23"/>
      <c r="E25" s="19"/>
    </row>
    <row r="26" spans="2:5" s="18" customFormat="1" ht="25.5" customHeight="1" x14ac:dyDescent="0.25">
      <c r="B26" s="19"/>
      <c r="C26" s="20" t="s">
        <v>474</v>
      </c>
      <c r="D26" s="21"/>
      <c r="E26" s="19"/>
    </row>
    <row r="27" spans="2:5" s="18" customFormat="1" ht="25.5" customHeight="1" x14ac:dyDescent="0.25">
      <c r="B27" s="19"/>
      <c r="C27" s="22" t="s">
        <v>374</v>
      </c>
      <c r="D27" s="23"/>
      <c r="E27" s="19"/>
    </row>
    <row r="28" spans="2:5" s="18" customFormat="1" ht="25.5" customHeight="1" x14ac:dyDescent="0.25">
      <c r="B28" s="19"/>
      <c r="C28" s="22" t="s">
        <v>2</v>
      </c>
      <c r="D28" s="24" t="s">
        <v>475</v>
      </c>
      <c r="E28" s="19"/>
    </row>
    <row r="29" spans="2:5" s="18" customFormat="1" ht="25.5" customHeight="1" x14ac:dyDescent="0.25">
      <c r="B29" s="19"/>
      <c r="C29" s="22" t="s">
        <v>3</v>
      </c>
      <c r="D29" s="23"/>
      <c r="E29" s="19"/>
    </row>
    <row r="30" spans="2:5" s="18" customFormat="1" ht="25.5" customHeight="1" x14ac:dyDescent="0.25">
      <c r="B30" s="19"/>
      <c r="C30" s="22" t="s">
        <v>2</v>
      </c>
      <c r="D30" s="23"/>
      <c r="E30" s="19"/>
    </row>
    <row r="31" spans="2:5" s="18" customFormat="1" ht="25.5" customHeight="1" x14ac:dyDescent="0.25">
      <c r="B31" s="19"/>
      <c r="C31" s="22" t="s">
        <v>3</v>
      </c>
      <c r="D31" s="23"/>
      <c r="E31" s="19"/>
    </row>
    <row r="32" spans="2:5" s="18" customFormat="1" x14ac:dyDescent="0.25">
      <c r="B32" s="19"/>
      <c r="C32" s="19"/>
      <c r="D32" s="19"/>
      <c r="E32" s="19"/>
    </row>
    <row r="33" spans="2:5" s="18" customFormat="1" ht="23.4" customHeight="1" x14ac:dyDescent="0.25">
      <c r="B33" s="19"/>
      <c r="C33" s="25" t="s">
        <v>541</v>
      </c>
      <c r="D33" s="26"/>
      <c r="E33" s="19"/>
    </row>
    <row r="34" spans="2:5" s="18" customFormat="1" ht="58.2" customHeight="1" x14ac:dyDescent="0.25">
      <c r="B34" s="19"/>
      <c r="C34" s="26"/>
      <c r="D34" s="26"/>
      <c r="E34" s="19"/>
    </row>
    <row r="35" spans="2:5" s="18" customFormat="1" x14ac:dyDescent="0.25">
      <c r="B35" s="19"/>
      <c r="C35" s="27" t="s">
        <v>476</v>
      </c>
      <c r="D35" s="27"/>
      <c r="E35" s="19"/>
    </row>
    <row r="36" spans="2:5" s="18" customFormat="1" x14ac:dyDescent="0.25">
      <c r="B36" s="19"/>
      <c r="C36" s="28"/>
      <c r="D36" s="28"/>
      <c r="E36" s="19"/>
    </row>
    <row r="37" spans="2:5" s="18" customFormat="1" x14ac:dyDescent="0.25">
      <c r="B37" s="19"/>
      <c r="C37" s="28"/>
      <c r="D37" s="28"/>
      <c r="E37" s="19"/>
    </row>
    <row r="38" spans="2:5" s="18" customFormat="1" ht="91.2" customHeight="1" x14ac:dyDescent="0.25">
      <c r="B38" s="19"/>
      <c r="C38" s="28"/>
      <c r="D38" s="28"/>
      <c r="E38" s="19"/>
    </row>
  </sheetData>
  <mergeCells count="5">
    <mergeCell ref="C15:D15"/>
    <mergeCell ref="C26:D26"/>
    <mergeCell ref="C33:D34"/>
    <mergeCell ref="C35:D35"/>
    <mergeCell ref="C36:D38"/>
  </mergeCell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6:K13"/>
  <sheetViews>
    <sheetView showGridLines="0" topLeftCell="A9" zoomScale="60" zoomScaleNormal="60" workbookViewId="0">
      <selection activeCell="G1"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34.109375" style="18" bestFit="1" customWidth="1"/>
    <col min="8" max="8" width="14.109375" style="18" bestFit="1" customWidth="1"/>
    <col min="9" max="9" width="97.5546875" style="18" customWidth="1"/>
    <col min="10" max="10" width="64.6640625" style="104" customWidth="1"/>
    <col min="11" max="11" width="48.109375" style="18" customWidth="1"/>
    <col min="12" max="16384" width="11.44140625" style="18"/>
  </cols>
  <sheetData>
    <row r="6" spans="1:11" ht="15.75" customHeight="1" x14ac:dyDescent="0.25">
      <c r="A6" s="82" t="s">
        <v>247</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0" t="s">
        <v>114</v>
      </c>
      <c r="K7" s="30" t="s">
        <v>96</v>
      </c>
    </row>
    <row r="8" spans="1:11" ht="27.6" x14ac:dyDescent="0.25">
      <c r="A8" s="29"/>
      <c r="B8" s="34"/>
      <c r="C8" s="34"/>
      <c r="D8" s="34"/>
      <c r="E8" s="34"/>
      <c r="F8" s="29"/>
      <c r="G8" s="35" t="s">
        <v>376</v>
      </c>
      <c r="H8" s="35" t="s">
        <v>377</v>
      </c>
      <c r="I8" s="36"/>
      <c r="J8" s="34"/>
      <c r="K8" s="34"/>
    </row>
    <row r="9" spans="1:11" ht="408" customHeight="1" x14ac:dyDescent="0.25">
      <c r="A9" s="75" t="s">
        <v>113</v>
      </c>
      <c r="B9" s="44" t="s">
        <v>212</v>
      </c>
      <c r="C9" s="44" t="s">
        <v>116</v>
      </c>
      <c r="D9" s="44" t="s">
        <v>139</v>
      </c>
      <c r="E9" s="37" t="s">
        <v>214</v>
      </c>
      <c r="F9" s="11" t="s">
        <v>213</v>
      </c>
      <c r="G9" s="39" t="s">
        <v>12</v>
      </c>
      <c r="H9" s="37">
        <f t="shared" ref="H9" si="0">IF(G9="No cumple",0,IF(G9="Cumple parcialmente",0.5,IF(G9="Cumple totalmente",1,IF(G9="No aplica ",1,0))))</f>
        <v>0.5</v>
      </c>
      <c r="I9" s="11" t="s">
        <v>415</v>
      </c>
      <c r="J9" s="38" t="s">
        <v>403</v>
      </c>
      <c r="K9" s="76"/>
    </row>
    <row r="10" spans="1:11" ht="153.75" customHeight="1" x14ac:dyDescent="0.25">
      <c r="A10" s="77"/>
      <c r="B10" s="48"/>
      <c r="C10" s="48"/>
      <c r="D10" s="48"/>
      <c r="E10" s="37" t="s">
        <v>216</v>
      </c>
      <c r="F10" s="11" t="s">
        <v>215</v>
      </c>
      <c r="G10" s="39" t="s">
        <v>12</v>
      </c>
      <c r="H10" s="37">
        <f t="shared" ref="H10:H12" si="1">IF(G10="No cumple",0,IF(G10="Cumple parcialmente",0.5,IF(G10="Cumple totalmente",1,IF(G10="No aplica ",1,0))))</f>
        <v>0.5</v>
      </c>
      <c r="I10" s="45" t="s">
        <v>223</v>
      </c>
      <c r="J10" s="45" t="s">
        <v>401</v>
      </c>
      <c r="K10" s="76"/>
    </row>
    <row r="11" spans="1:11" ht="46.5" customHeight="1" x14ac:dyDescent="0.25">
      <c r="A11" s="77"/>
      <c r="B11" s="48"/>
      <c r="C11" s="48"/>
      <c r="D11" s="48"/>
      <c r="E11" s="37" t="s">
        <v>220</v>
      </c>
      <c r="F11" s="11" t="s">
        <v>218</v>
      </c>
      <c r="G11" s="39" t="s">
        <v>13</v>
      </c>
      <c r="H11" s="37">
        <f t="shared" si="1"/>
        <v>1</v>
      </c>
      <c r="I11" s="11" t="s">
        <v>217</v>
      </c>
      <c r="J11" s="41" t="s">
        <v>219</v>
      </c>
      <c r="K11" s="76"/>
    </row>
    <row r="12" spans="1:11" ht="120.75" customHeight="1" x14ac:dyDescent="0.25">
      <c r="A12" s="77"/>
      <c r="B12" s="48"/>
      <c r="C12" s="48"/>
      <c r="D12" s="48"/>
      <c r="E12" s="37" t="s">
        <v>222</v>
      </c>
      <c r="F12" s="11" t="s">
        <v>347</v>
      </c>
      <c r="G12" s="39" t="s">
        <v>13</v>
      </c>
      <c r="H12" s="37">
        <f t="shared" si="1"/>
        <v>1</v>
      </c>
      <c r="I12" s="11" t="s">
        <v>416</v>
      </c>
      <c r="J12" s="45" t="s">
        <v>221</v>
      </c>
      <c r="K12" s="76"/>
    </row>
    <row r="13" spans="1:11" x14ac:dyDescent="0.25">
      <c r="A13" s="79"/>
      <c r="B13" s="79"/>
      <c r="C13" s="79"/>
      <c r="D13" s="79"/>
      <c r="E13" s="79"/>
      <c r="F13" s="79" t="s">
        <v>4</v>
      </c>
      <c r="G13" s="80"/>
      <c r="H13" s="80">
        <f>SUM(H9:H12)</f>
        <v>3</v>
      </c>
      <c r="I13" s="79"/>
      <c r="J13" s="103"/>
      <c r="K13" s="79"/>
    </row>
  </sheetData>
  <mergeCells count="15">
    <mergeCell ref="G7:H7"/>
    <mergeCell ref="I7:I8"/>
    <mergeCell ref="K7:K8"/>
    <mergeCell ref="A6:K6"/>
    <mergeCell ref="J7:J8"/>
    <mergeCell ref="E7:E8"/>
    <mergeCell ref="F7:F8"/>
    <mergeCell ref="A9:A12"/>
    <mergeCell ref="B9:B12"/>
    <mergeCell ref="C9:C12"/>
    <mergeCell ref="D9:D12"/>
    <mergeCell ref="A7:A8"/>
    <mergeCell ref="B7:B8"/>
    <mergeCell ref="C7:C8"/>
    <mergeCell ref="D7:D8"/>
  </mergeCells>
  <dataValidations count="1">
    <dataValidation type="list" allowBlank="1" showInputMessage="1" showErrorMessage="1" sqref="G9:G12" xr:uid="{00000000-0002-0000-09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6:K12"/>
  <sheetViews>
    <sheetView showGridLines="0" topLeftCell="A7" zoomScale="60" zoomScaleNormal="60" workbookViewId="0">
      <selection activeCell="F7"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8.33203125" style="18" bestFit="1" customWidth="1"/>
    <col min="8" max="8" width="11.44140625" style="18" customWidth="1"/>
    <col min="9" max="9" width="97.5546875" style="18" customWidth="1"/>
    <col min="10" max="10" width="64.6640625" style="104" customWidth="1"/>
    <col min="11" max="11" width="48.109375" style="18" customWidth="1"/>
    <col min="12" max="16384" width="11.44140625" style="18"/>
  </cols>
  <sheetData>
    <row r="6" spans="1:11" ht="15.75" customHeight="1" x14ac:dyDescent="0.25">
      <c r="A6" s="82" t="s">
        <v>225</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0" t="s">
        <v>114</v>
      </c>
      <c r="K7" s="30" t="s">
        <v>96</v>
      </c>
    </row>
    <row r="8" spans="1:11" ht="27.6" x14ac:dyDescent="0.25">
      <c r="A8" s="29"/>
      <c r="B8" s="34"/>
      <c r="C8" s="34"/>
      <c r="D8" s="34"/>
      <c r="E8" s="34"/>
      <c r="F8" s="29"/>
      <c r="G8" s="35" t="s">
        <v>376</v>
      </c>
      <c r="H8" s="35" t="s">
        <v>377</v>
      </c>
      <c r="I8" s="36"/>
      <c r="J8" s="34"/>
      <c r="K8" s="34"/>
    </row>
    <row r="9" spans="1:11" ht="210.75" customHeight="1" x14ac:dyDescent="0.25">
      <c r="A9" s="75" t="s">
        <v>224</v>
      </c>
      <c r="B9" s="44" t="s">
        <v>225</v>
      </c>
      <c r="C9" s="44" t="s">
        <v>116</v>
      </c>
      <c r="D9" s="44" t="s">
        <v>139</v>
      </c>
      <c r="E9" s="37" t="s">
        <v>228</v>
      </c>
      <c r="F9" s="11" t="s">
        <v>226</v>
      </c>
      <c r="G9" s="39" t="s">
        <v>12</v>
      </c>
      <c r="H9" s="37">
        <f t="shared" ref="H9" si="0">IF(G9="No cumple",0,IF(G9="Cumple parcialmente",0.5,IF(G9="Cumple totalmente",1,IF(G9="No aplica ",1,0))))</f>
        <v>0.5</v>
      </c>
      <c r="I9" s="11" t="s">
        <v>417</v>
      </c>
      <c r="J9" s="38"/>
      <c r="K9" s="76"/>
    </row>
    <row r="10" spans="1:11" ht="372" customHeight="1" x14ac:dyDescent="0.25">
      <c r="A10" s="77"/>
      <c r="B10" s="48"/>
      <c r="C10" s="48"/>
      <c r="D10" s="48"/>
      <c r="E10" s="37" t="s">
        <v>227</v>
      </c>
      <c r="F10" s="11" t="s">
        <v>229</v>
      </c>
      <c r="G10" s="39" t="s">
        <v>12</v>
      </c>
      <c r="H10" s="37">
        <f t="shared" ref="H10:H11" si="1">IF(G10="No cumple",0,IF(G10="Cumple parcialmente",0.5,IF(G10="Cumple totalmente",1,IF(G10="No aplica ",1,0))))</f>
        <v>0.5</v>
      </c>
      <c r="I10" s="45" t="s">
        <v>418</v>
      </c>
      <c r="J10" s="38" t="s">
        <v>467</v>
      </c>
      <c r="K10" s="76"/>
    </row>
    <row r="11" spans="1:11" ht="67.5" customHeight="1" x14ac:dyDescent="0.25">
      <c r="A11" s="77"/>
      <c r="B11" s="48"/>
      <c r="C11" s="48"/>
      <c r="D11" s="48"/>
      <c r="E11" s="37" t="s">
        <v>232</v>
      </c>
      <c r="F11" s="11" t="s">
        <v>231</v>
      </c>
      <c r="G11" s="39" t="s">
        <v>12</v>
      </c>
      <c r="H11" s="37">
        <f t="shared" si="1"/>
        <v>0.5</v>
      </c>
      <c r="I11" s="11" t="s">
        <v>230</v>
      </c>
      <c r="J11" s="41" t="s">
        <v>419</v>
      </c>
      <c r="K11" s="76"/>
    </row>
    <row r="12" spans="1:11" x14ac:dyDescent="0.25">
      <c r="A12" s="79"/>
      <c r="B12" s="79"/>
      <c r="C12" s="79"/>
      <c r="D12" s="79"/>
      <c r="E12" s="79"/>
      <c r="F12" s="79" t="s">
        <v>4</v>
      </c>
      <c r="G12" s="80"/>
      <c r="H12" s="80">
        <f>SUM(H9:H11)</f>
        <v>1.5</v>
      </c>
      <c r="I12" s="79"/>
      <c r="J12" s="103"/>
      <c r="K12" s="79"/>
    </row>
  </sheetData>
  <mergeCells count="15">
    <mergeCell ref="G7:H7"/>
    <mergeCell ref="I7:I8"/>
    <mergeCell ref="K7:K8"/>
    <mergeCell ref="A6:K6"/>
    <mergeCell ref="J7:J8"/>
    <mergeCell ref="E7:E8"/>
    <mergeCell ref="F7:F8"/>
    <mergeCell ref="A9:A11"/>
    <mergeCell ref="B9:B11"/>
    <mergeCell ref="C9:C11"/>
    <mergeCell ref="D9:D11"/>
    <mergeCell ref="A7:A8"/>
    <mergeCell ref="B7:B8"/>
    <mergeCell ref="C7:C8"/>
    <mergeCell ref="D7:D8"/>
  </mergeCells>
  <dataValidations count="1">
    <dataValidation type="list" allowBlank="1" showInputMessage="1" showErrorMessage="1" sqref="G9:G11" xr:uid="{00000000-0002-0000-0A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6:K12"/>
  <sheetViews>
    <sheetView showGridLines="0" topLeftCell="C1" zoomScale="62" zoomScaleNormal="62" workbookViewId="0">
      <selection activeCell="C1"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2.6640625" style="18" bestFit="1" customWidth="1"/>
    <col min="8" max="8" width="11.44140625" style="18" customWidth="1"/>
    <col min="9" max="9" width="97.5546875" style="18" customWidth="1"/>
    <col min="10" max="10" width="64.6640625" style="104" customWidth="1"/>
    <col min="11" max="11" width="48.109375" style="18" customWidth="1"/>
    <col min="12" max="16384" width="11.44140625" style="18"/>
  </cols>
  <sheetData>
    <row r="6" spans="1:11" ht="15.75" customHeight="1" x14ac:dyDescent="0.25">
      <c r="A6" s="82" t="s">
        <v>234</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0" t="s">
        <v>114</v>
      </c>
      <c r="K7" s="30" t="s">
        <v>96</v>
      </c>
    </row>
    <row r="8" spans="1:11" ht="27.6" x14ac:dyDescent="0.25">
      <c r="A8" s="29"/>
      <c r="B8" s="34"/>
      <c r="C8" s="34"/>
      <c r="D8" s="34"/>
      <c r="E8" s="34"/>
      <c r="F8" s="29"/>
      <c r="G8" s="35" t="s">
        <v>376</v>
      </c>
      <c r="H8" s="35" t="s">
        <v>377</v>
      </c>
      <c r="I8" s="36"/>
      <c r="J8" s="34"/>
      <c r="K8" s="34"/>
    </row>
    <row r="9" spans="1:11" ht="170.25" customHeight="1" x14ac:dyDescent="0.25">
      <c r="A9" s="75" t="s">
        <v>233</v>
      </c>
      <c r="B9" s="44" t="s">
        <v>234</v>
      </c>
      <c r="C9" s="44" t="s">
        <v>116</v>
      </c>
      <c r="D9" s="44" t="s">
        <v>240</v>
      </c>
      <c r="E9" s="37" t="s">
        <v>235</v>
      </c>
      <c r="F9" s="11" t="s">
        <v>404</v>
      </c>
      <c r="G9" s="39" t="s">
        <v>12</v>
      </c>
      <c r="H9" s="37">
        <f t="shared" ref="H9" si="0">IF(G9="No cumple",0,IF(G9="Cumple parcialmente",0.5,IF(G9="Cumple totalmente",1,IF(G9="No aplica ",1,0))))</f>
        <v>0.5</v>
      </c>
      <c r="I9" s="11" t="s">
        <v>236</v>
      </c>
      <c r="J9" s="38"/>
      <c r="K9" s="76"/>
    </row>
    <row r="10" spans="1:11" ht="138" customHeight="1" x14ac:dyDescent="0.25">
      <c r="A10" s="77"/>
      <c r="B10" s="48"/>
      <c r="C10" s="48"/>
      <c r="D10" s="48"/>
      <c r="E10" s="37" t="s">
        <v>238</v>
      </c>
      <c r="F10" s="11" t="s">
        <v>237</v>
      </c>
      <c r="G10" s="39" t="s">
        <v>12</v>
      </c>
      <c r="H10" s="37">
        <f t="shared" ref="H10" si="1">IF(G10="No cumple",0,IF(G10="Cumple parcialmente",0.5,IF(G10="Cumple totalmente",1,IF(G10="No aplica ",1,0))))</f>
        <v>0.5</v>
      </c>
      <c r="I10" s="45" t="s">
        <v>239</v>
      </c>
      <c r="J10" s="38"/>
      <c r="K10" s="76"/>
    </row>
    <row r="11" spans="1:11" x14ac:dyDescent="0.25">
      <c r="A11" s="79"/>
      <c r="B11" s="79"/>
      <c r="C11" s="79"/>
      <c r="D11" s="79"/>
      <c r="E11" s="79"/>
      <c r="F11" s="79" t="s">
        <v>4</v>
      </c>
      <c r="G11" s="80"/>
      <c r="H11" s="80">
        <f>SUM(H9:H10)</f>
        <v>1</v>
      </c>
      <c r="I11" s="79"/>
      <c r="J11" s="103"/>
      <c r="K11" s="79"/>
    </row>
    <row r="12" spans="1:11" x14ac:dyDescent="0.25">
      <c r="A12" s="105"/>
      <c r="B12" s="105"/>
    </row>
  </sheetData>
  <mergeCells count="15">
    <mergeCell ref="K7:K8"/>
    <mergeCell ref="A6:K6"/>
    <mergeCell ref="J7:J8"/>
    <mergeCell ref="A9:A10"/>
    <mergeCell ref="B9:B10"/>
    <mergeCell ref="C9:C10"/>
    <mergeCell ref="D9:D10"/>
    <mergeCell ref="A7:A8"/>
    <mergeCell ref="B7:B8"/>
    <mergeCell ref="C7:C8"/>
    <mergeCell ref="D7:D8"/>
    <mergeCell ref="E7:E8"/>
    <mergeCell ref="F7:F8"/>
    <mergeCell ref="G7:H7"/>
    <mergeCell ref="I7:I8"/>
  </mergeCells>
  <dataValidations count="1">
    <dataValidation type="list" allowBlank="1" showInputMessage="1" showErrorMessage="1" sqref="G9:G10" xr:uid="{00000000-0002-0000-0B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5:F16"/>
  <sheetViews>
    <sheetView showGridLines="0" tabSelected="1" topLeftCell="C11" zoomScale="80" zoomScaleNormal="80" workbookViewId="0">
      <selection activeCell="F12" sqref="F12"/>
    </sheetView>
  </sheetViews>
  <sheetFormatPr baseColWidth="10" defaultColWidth="11.44140625" defaultRowHeight="14.4" x14ac:dyDescent="0.3"/>
  <cols>
    <col min="1" max="1" width="13.88671875" style="5" customWidth="1"/>
    <col min="2" max="2" width="59.5546875" style="106" customWidth="1"/>
    <col min="3" max="3" width="16.5546875" style="106" customWidth="1"/>
    <col min="4" max="4" width="17.88671875" style="115" customWidth="1"/>
    <col min="5" max="5" width="11.44140625" style="14"/>
    <col min="6" max="6" width="190" style="106" customWidth="1"/>
    <col min="7" max="16384" width="11.44140625" style="106"/>
  </cols>
  <sheetData>
    <row r="5" spans="1:6" ht="61.5" customHeight="1" x14ac:dyDescent="0.3">
      <c r="A5" s="8" t="s">
        <v>355</v>
      </c>
      <c r="B5" s="8" t="s">
        <v>356</v>
      </c>
      <c r="C5" s="8" t="s">
        <v>15</v>
      </c>
      <c r="D5" s="8" t="s">
        <v>16</v>
      </c>
      <c r="E5" s="12" t="s">
        <v>18</v>
      </c>
      <c r="F5" s="12" t="s">
        <v>525</v>
      </c>
    </row>
    <row r="6" spans="1:6" ht="164.25" customHeight="1" x14ac:dyDescent="0.3">
      <c r="A6" s="7" t="s">
        <v>116</v>
      </c>
      <c r="B6" s="7" t="s">
        <v>526</v>
      </c>
      <c r="C6" s="7">
        <f>COUNT('TITULO I'!H9:H43)</f>
        <v>35</v>
      </c>
      <c r="D6" s="7">
        <f>('[1]TITULO I'!H44)</f>
        <v>29</v>
      </c>
      <c r="E6" s="15">
        <f>D6/C6*100%</f>
        <v>0.82857142857142863</v>
      </c>
      <c r="F6" s="107" t="s">
        <v>546</v>
      </c>
    </row>
    <row r="7" spans="1:6" s="109" customFormat="1" ht="81.75" customHeight="1" x14ac:dyDescent="0.3">
      <c r="A7" s="7" t="s">
        <v>103</v>
      </c>
      <c r="B7" s="7" t="s">
        <v>527</v>
      </c>
      <c r="C7" s="7">
        <f>COUNT('TITULO II'!H9:H19)</f>
        <v>11</v>
      </c>
      <c r="D7" s="7">
        <f>'TITULO II'!H20</f>
        <v>6</v>
      </c>
      <c r="E7" s="15">
        <f t="shared" ref="E7:E15" si="0">D7/C7*100%</f>
        <v>0.54545454545454541</v>
      </c>
      <c r="F7" s="108" t="s">
        <v>547</v>
      </c>
    </row>
    <row r="8" spans="1:6" s="110" customFormat="1" ht="207.75" customHeight="1" x14ac:dyDescent="0.3">
      <c r="A8" s="7" t="s">
        <v>109</v>
      </c>
      <c r="B8" s="7" t="s">
        <v>528</v>
      </c>
      <c r="C8" s="7">
        <f>COUNT('TITULO III'!H9:H19)</f>
        <v>11</v>
      </c>
      <c r="D8" s="7">
        <f>('TITULO III'!H20)</f>
        <v>6.5</v>
      </c>
      <c r="E8" s="15">
        <f t="shared" si="0"/>
        <v>0.59090909090909094</v>
      </c>
      <c r="F8" s="107" t="s">
        <v>551</v>
      </c>
    </row>
    <row r="9" spans="1:6" s="109" customFormat="1" ht="79.5" customHeight="1" x14ac:dyDescent="0.3">
      <c r="A9" s="7" t="s">
        <v>129</v>
      </c>
      <c r="B9" s="7" t="s">
        <v>529</v>
      </c>
      <c r="C9" s="7">
        <f>COUNT('TITULO IV'!H9:H17)</f>
        <v>9</v>
      </c>
      <c r="D9" s="7">
        <f>('TITULO IV'!H18)</f>
        <v>6</v>
      </c>
      <c r="E9" s="15">
        <f t="shared" si="0"/>
        <v>0.66666666666666663</v>
      </c>
      <c r="F9" s="111" t="s">
        <v>552</v>
      </c>
    </row>
    <row r="10" spans="1:6" s="109" customFormat="1" ht="171" customHeight="1" x14ac:dyDescent="0.3">
      <c r="A10" s="7" t="s">
        <v>111</v>
      </c>
      <c r="B10" s="7" t="s">
        <v>530</v>
      </c>
      <c r="C10" s="7">
        <f>COUNT('TITULO V '!H9:H21)</f>
        <v>13</v>
      </c>
      <c r="D10" s="7">
        <f>+'TITULO V '!H22</f>
        <v>13</v>
      </c>
      <c r="E10" s="15">
        <f t="shared" si="0"/>
        <v>1</v>
      </c>
      <c r="F10" s="108" t="s">
        <v>553</v>
      </c>
    </row>
    <row r="11" spans="1:6" s="109" customFormat="1" ht="167.25" customHeight="1" x14ac:dyDescent="0.3">
      <c r="A11" s="7" t="s">
        <v>112</v>
      </c>
      <c r="B11" s="7" t="s">
        <v>531</v>
      </c>
      <c r="C11" s="7">
        <f>COUNT('[1]TITULO VI'!H9:H27)</f>
        <v>19</v>
      </c>
      <c r="D11" s="7">
        <f>'TITULO VI'!H28</f>
        <v>19</v>
      </c>
      <c r="E11" s="15">
        <f t="shared" si="0"/>
        <v>1</v>
      </c>
      <c r="F11" s="108" t="s">
        <v>554</v>
      </c>
    </row>
    <row r="12" spans="1:6" s="110" customFormat="1" ht="176.25" customHeight="1" x14ac:dyDescent="0.3">
      <c r="A12" s="7" t="s">
        <v>113</v>
      </c>
      <c r="B12" s="7" t="s">
        <v>532</v>
      </c>
      <c r="C12" s="7">
        <f>COUNT('[1]TITULO VII'!H9:H20)</f>
        <v>12</v>
      </c>
      <c r="D12" s="7">
        <f>'TITULO VII'!H21</f>
        <v>10</v>
      </c>
      <c r="E12" s="15">
        <f t="shared" si="0"/>
        <v>0.83333333333333337</v>
      </c>
      <c r="F12" s="112" t="s">
        <v>555</v>
      </c>
    </row>
    <row r="13" spans="1:6" s="110" customFormat="1" ht="63.75" customHeight="1" x14ac:dyDescent="0.3">
      <c r="A13" s="7" t="s">
        <v>357</v>
      </c>
      <c r="B13" s="7" t="s">
        <v>533</v>
      </c>
      <c r="C13" s="7">
        <f>COUNT('TITULO VIII'!H9:H12)</f>
        <v>4</v>
      </c>
      <c r="D13" s="7">
        <f>('TITULO VIII'!H13)</f>
        <v>3</v>
      </c>
      <c r="E13" s="15">
        <f t="shared" si="0"/>
        <v>0.75</v>
      </c>
      <c r="F13" s="112" t="s">
        <v>548</v>
      </c>
    </row>
    <row r="14" spans="1:6" s="109" customFormat="1" ht="51" customHeight="1" x14ac:dyDescent="0.3">
      <c r="A14" s="7" t="s">
        <v>224</v>
      </c>
      <c r="B14" s="7" t="s">
        <v>534</v>
      </c>
      <c r="C14" s="7">
        <f>COUNT('TITULO lX'!H9:H11)</f>
        <v>3</v>
      </c>
      <c r="D14" s="7">
        <f>'TITULO lX'!H12</f>
        <v>1.5</v>
      </c>
      <c r="E14" s="15">
        <f t="shared" si="0"/>
        <v>0.5</v>
      </c>
      <c r="F14" s="111" t="s">
        <v>549</v>
      </c>
    </row>
    <row r="15" spans="1:6" s="109" customFormat="1" ht="45" customHeight="1" x14ac:dyDescent="0.3">
      <c r="A15" s="7" t="s">
        <v>233</v>
      </c>
      <c r="B15" s="7" t="s">
        <v>535</v>
      </c>
      <c r="C15" s="7">
        <f>COUNT('TITULO X'!H9:H10)</f>
        <v>2</v>
      </c>
      <c r="D15" s="7">
        <f>'TITULO X'!H11</f>
        <v>1</v>
      </c>
      <c r="E15" s="15">
        <f t="shared" si="0"/>
        <v>0.5</v>
      </c>
      <c r="F15" s="113" t="s">
        <v>550</v>
      </c>
    </row>
    <row r="16" spans="1:6" x14ac:dyDescent="0.3">
      <c r="A16" s="8"/>
      <c r="B16" s="6" t="s">
        <v>17</v>
      </c>
      <c r="C16" s="6">
        <f>SUM(C6:C15)</f>
        <v>119</v>
      </c>
      <c r="D16" s="6">
        <f>SUM(D6:D15)</f>
        <v>95</v>
      </c>
      <c r="E16" s="13">
        <f>D16/C16*100%</f>
        <v>0.79831932773109249</v>
      </c>
      <c r="F16" s="11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6:AD7"/>
  <sheetViews>
    <sheetView topLeftCell="A52" zoomScale="75" zoomScaleNormal="75" workbookViewId="0">
      <selection activeCell="AK38" sqref="AK38"/>
    </sheetView>
  </sheetViews>
  <sheetFormatPr baseColWidth="10" defaultRowHeight="14.4" x14ac:dyDescent="0.3"/>
  <sheetData>
    <row r="6" spans="1:30" ht="15.6" x14ac:dyDescent="0.3">
      <c r="C6" s="9"/>
    </row>
    <row r="7" spans="1:30" ht="30" customHeight="1" x14ac:dyDescent="0.3">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row>
  </sheetData>
  <mergeCells count="1">
    <mergeCell ref="A7:AD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B41"/>
  <sheetViews>
    <sheetView showGridLines="0" workbookViewId="0">
      <selection sqref="A1:XFD1048576"/>
    </sheetView>
  </sheetViews>
  <sheetFormatPr baseColWidth="10" defaultColWidth="11.44140625" defaultRowHeight="13.8" x14ac:dyDescent="0.3"/>
  <cols>
    <col min="1" max="1" width="23.6640625" style="1" customWidth="1"/>
    <col min="2" max="2" width="91.44140625" style="1" customWidth="1"/>
    <col min="3" max="16384" width="11.44140625" style="1"/>
  </cols>
  <sheetData>
    <row r="7" spans="1:2" x14ac:dyDescent="0.3">
      <c r="A7" s="3" t="s">
        <v>19</v>
      </c>
      <c r="B7" s="3" t="s">
        <v>420</v>
      </c>
    </row>
    <row r="8" spans="1:2" ht="27.6" x14ac:dyDescent="0.3">
      <c r="A8" s="4" t="s">
        <v>20</v>
      </c>
      <c r="B8" s="2" t="s">
        <v>21</v>
      </c>
    </row>
    <row r="9" spans="1:2" ht="82.8" x14ac:dyDescent="0.3">
      <c r="A9" s="4" t="s">
        <v>22</v>
      </c>
      <c r="B9" s="2" t="s">
        <v>23</v>
      </c>
    </row>
    <row r="10" spans="1:2" ht="41.4" x14ac:dyDescent="0.3">
      <c r="A10" s="4" t="s">
        <v>24</v>
      </c>
      <c r="B10" s="2" t="s">
        <v>25</v>
      </c>
    </row>
    <row r="11" spans="1:2" ht="27.6" x14ac:dyDescent="0.3">
      <c r="A11" s="4" t="s">
        <v>26</v>
      </c>
      <c r="B11" s="2" t="s">
        <v>423</v>
      </c>
    </row>
    <row r="12" spans="1:2" ht="41.4" x14ac:dyDescent="0.3">
      <c r="A12" s="4" t="s">
        <v>27</v>
      </c>
      <c r="B12" s="2" t="s">
        <v>28</v>
      </c>
    </row>
    <row r="13" spans="1:2" ht="27.6" x14ac:dyDescent="0.3">
      <c r="A13" s="4" t="s">
        <v>29</v>
      </c>
      <c r="B13" s="2" t="s">
        <v>30</v>
      </c>
    </row>
    <row r="14" spans="1:2" x14ac:dyDescent="0.3">
      <c r="A14" s="4" t="s">
        <v>31</v>
      </c>
      <c r="B14" s="2" t="s">
        <v>32</v>
      </c>
    </row>
    <row r="15" spans="1:2" ht="27.6" x14ac:dyDescent="0.3">
      <c r="A15" s="4" t="s">
        <v>33</v>
      </c>
      <c r="B15" s="2" t="s">
        <v>34</v>
      </c>
    </row>
    <row r="16" spans="1:2" ht="55.2" x14ac:dyDescent="0.3">
      <c r="A16" s="4" t="s">
        <v>35</v>
      </c>
      <c r="B16" s="11" t="s">
        <v>36</v>
      </c>
    </row>
    <row r="17" spans="1:2" ht="55.2" x14ac:dyDescent="0.3">
      <c r="A17" s="4" t="s">
        <v>37</v>
      </c>
      <c r="B17" s="2" t="s">
        <v>38</v>
      </c>
    </row>
    <row r="18" spans="1:2" ht="27.6" x14ac:dyDescent="0.3">
      <c r="A18" s="4" t="s">
        <v>39</v>
      </c>
      <c r="B18" s="2" t="s">
        <v>421</v>
      </c>
    </row>
    <row r="19" spans="1:2" ht="27.6" x14ac:dyDescent="0.3">
      <c r="A19" s="4" t="s">
        <v>40</v>
      </c>
      <c r="B19" s="2" t="s">
        <v>41</v>
      </c>
    </row>
    <row r="20" spans="1:2" ht="55.2" x14ac:dyDescent="0.3">
      <c r="A20" s="4" t="s">
        <v>42</v>
      </c>
      <c r="B20" s="2" t="s">
        <v>43</v>
      </c>
    </row>
    <row r="21" spans="1:2" ht="27.6" x14ac:dyDescent="0.3">
      <c r="A21" s="4" t="s">
        <v>44</v>
      </c>
      <c r="B21" s="2" t="s">
        <v>45</v>
      </c>
    </row>
    <row r="22" spans="1:2" ht="41.4" x14ac:dyDescent="0.3">
      <c r="A22" s="4" t="s">
        <v>46</v>
      </c>
      <c r="B22" s="2" t="s">
        <v>47</v>
      </c>
    </row>
    <row r="23" spans="1:2" ht="41.4" x14ac:dyDescent="0.3">
      <c r="A23" s="4" t="s">
        <v>48</v>
      </c>
      <c r="B23" s="2" t="s">
        <v>49</v>
      </c>
    </row>
    <row r="24" spans="1:2" ht="69" x14ac:dyDescent="0.3">
      <c r="A24" s="4" t="s">
        <v>50</v>
      </c>
      <c r="B24" s="2" t="s">
        <v>51</v>
      </c>
    </row>
    <row r="25" spans="1:2" ht="41.4" x14ac:dyDescent="0.3">
      <c r="A25" s="4" t="s">
        <v>52</v>
      </c>
      <c r="B25" s="2" t="s">
        <v>53</v>
      </c>
    </row>
    <row r="26" spans="1:2" x14ac:dyDescent="0.3">
      <c r="A26" s="4" t="s">
        <v>54</v>
      </c>
      <c r="B26" s="2" t="s">
        <v>55</v>
      </c>
    </row>
    <row r="27" spans="1:2" ht="27.6" x14ac:dyDescent="0.3">
      <c r="A27" s="4" t="s">
        <v>56</v>
      </c>
      <c r="B27" s="2" t="s">
        <v>57</v>
      </c>
    </row>
    <row r="28" spans="1:2" ht="96.6" x14ac:dyDescent="0.3">
      <c r="A28" s="4" t="s">
        <v>58</v>
      </c>
      <c r="B28" s="2" t="s">
        <v>422</v>
      </c>
    </row>
    <row r="29" spans="1:2" ht="27.6" x14ac:dyDescent="0.3">
      <c r="A29" s="4" t="s">
        <v>59</v>
      </c>
      <c r="B29" s="2" t="s">
        <v>60</v>
      </c>
    </row>
    <row r="30" spans="1:2" ht="41.4" x14ac:dyDescent="0.3">
      <c r="A30" s="4" t="s">
        <v>61</v>
      </c>
      <c r="B30" s="2" t="s">
        <v>62</v>
      </c>
    </row>
    <row r="31" spans="1:2" x14ac:dyDescent="0.3">
      <c r="A31" s="4" t="s">
        <v>63</v>
      </c>
      <c r="B31" s="2" t="s">
        <v>64</v>
      </c>
    </row>
    <row r="32" spans="1:2" ht="27.6" x14ac:dyDescent="0.3">
      <c r="A32" s="4" t="s">
        <v>65</v>
      </c>
      <c r="B32" s="2" t="s">
        <v>66</v>
      </c>
    </row>
    <row r="33" spans="1:2" ht="55.2" x14ac:dyDescent="0.3">
      <c r="A33" s="4" t="s">
        <v>67</v>
      </c>
      <c r="B33" s="2" t="s">
        <v>68</v>
      </c>
    </row>
    <row r="34" spans="1:2" ht="41.4" x14ac:dyDescent="0.3">
      <c r="A34" s="4" t="s">
        <v>69</v>
      </c>
      <c r="B34" s="2" t="s">
        <v>70</v>
      </c>
    </row>
    <row r="35" spans="1:2" x14ac:dyDescent="0.3">
      <c r="A35" s="4" t="s">
        <v>71</v>
      </c>
      <c r="B35" s="2" t="s">
        <v>72</v>
      </c>
    </row>
    <row r="36" spans="1:2" x14ac:dyDescent="0.3">
      <c r="A36" s="4" t="s">
        <v>73</v>
      </c>
      <c r="B36" s="11" t="s">
        <v>74</v>
      </c>
    </row>
    <row r="37" spans="1:2" ht="69" x14ac:dyDescent="0.3">
      <c r="A37" s="4" t="s">
        <v>75</v>
      </c>
      <c r="B37" s="11" t="s">
        <v>76</v>
      </c>
    </row>
    <row r="38" spans="1:2" ht="41.4" x14ac:dyDescent="0.3">
      <c r="A38" s="4" t="s">
        <v>77</v>
      </c>
      <c r="B38" s="2" t="s">
        <v>78</v>
      </c>
    </row>
    <row r="39" spans="1:2" ht="55.2" x14ac:dyDescent="0.3">
      <c r="A39" s="4" t="s">
        <v>79</v>
      </c>
      <c r="B39" s="2" t="s">
        <v>80</v>
      </c>
    </row>
    <row r="40" spans="1:2" x14ac:dyDescent="0.3">
      <c r="A40" s="4" t="s">
        <v>81</v>
      </c>
      <c r="B40" s="2" t="s">
        <v>82</v>
      </c>
    </row>
    <row r="41" spans="1:2" x14ac:dyDescent="0.3">
      <c r="A41" s="1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K44"/>
  <sheetViews>
    <sheetView showGridLines="0" zoomScale="70" zoomScaleNormal="70" workbookViewId="0">
      <selection sqref="A1:XFD1048576"/>
    </sheetView>
  </sheetViews>
  <sheetFormatPr baseColWidth="10" defaultColWidth="11.44140625" defaultRowHeight="13.8" x14ac:dyDescent="0.25"/>
  <cols>
    <col min="1" max="1" width="14.5546875" style="18" customWidth="1"/>
    <col min="2" max="2" width="23" style="71" customWidth="1"/>
    <col min="3" max="3" width="17.6640625" style="18" customWidth="1"/>
    <col min="4" max="4" width="27.88671875" style="18" customWidth="1"/>
    <col min="5" max="5" width="19.33203125" style="18" customWidth="1"/>
    <col min="6" max="6" width="106.6640625" style="18" customWidth="1"/>
    <col min="7" max="7" width="23.5546875" style="18" customWidth="1"/>
    <col min="8" max="8" width="13.88671875" style="18" customWidth="1"/>
    <col min="9" max="9" width="84.5546875" style="18" customWidth="1"/>
    <col min="10" max="10" width="96.44140625" style="18" customWidth="1"/>
    <col min="11" max="11" width="28.109375" style="18" customWidth="1"/>
    <col min="12" max="16384" width="11.44140625" style="18"/>
  </cols>
  <sheetData>
    <row r="6" spans="1:11" ht="29.25" customHeight="1" x14ac:dyDescent="0.25">
      <c r="A6" s="29" t="s">
        <v>97</v>
      </c>
      <c r="B6" s="29"/>
      <c r="C6" s="29"/>
      <c r="D6" s="29"/>
      <c r="E6" s="29"/>
      <c r="F6" s="29"/>
      <c r="G6" s="29"/>
      <c r="H6" s="29"/>
      <c r="I6" s="29"/>
      <c r="J6" s="29"/>
      <c r="K6" s="29"/>
    </row>
    <row r="7" spans="1:11" ht="17.25" customHeight="1" x14ac:dyDescent="0.25">
      <c r="A7" s="29" t="s">
        <v>91</v>
      </c>
      <c r="B7" s="29" t="s">
        <v>101</v>
      </c>
      <c r="C7" s="30" t="s">
        <v>102</v>
      </c>
      <c r="D7" s="30" t="s">
        <v>92</v>
      </c>
      <c r="E7" s="30" t="s">
        <v>93</v>
      </c>
      <c r="F7" s="30" t="s">
        <v>94</v>
      </c>
      <c r="G7" s="31" t="s">
        <v>14</v>
      </c>
      <c r="H7" s="32"/>
      <c r="I7" s="33" t="s">
        <v>90</v>
      </c>
      <c r="J7" s="33" t="s">
        <v>95</v>
      </c>
      <c r="K7" s="30" t="s">
        <v>96</v>
      </c>
    </row>
    <row r="8" spans="1:11" ht="27.6" x14ac:dyDescent="0.25">
      <c r="A8" s="29"/>
      <c r="B8" s="29"/>
      <c r="C8" s="34"/>
      <c r="D8" s="34"/>
      <c r="E8" s="34"/>
      <c r="F8" s="34"/>
      <c r="G8" s="35" t="s">
        <v>376</v>
      </c>
      <c r="H8" s="35" t="s">
        <v>377</v>
      </c>
      <c r="I8" s="36"/>
      <c r="J8" s="36"/>
      <c r="K8" s="34"/>
    </row>
    <row r="9" spans="1:11" ht="133.5" customHeight="1" x14ac:dyDescent="0.25">
      <c r="A9" s="37" t="s">
        <v>116</v>
      </c>
      <c r="B9" s="4" t="s">
        <v>97</v>
      </c>
      <c r="C9" s="4" t="s">
        <v>103</v>
      </c>
      <c r="D9" s="4" t="s">
        <v>10</v>
      </c>
      <c r="E9" s="4" t="s">
        <v>98</v>
      </c>
      <c r="F9" s="38" t="s">
        <v>360</v>
      </c>
      <c r="G9" s="39" t="s">
        <v>12</v>
      </c>
      <c r="H9" s="37">
        <f>IF(G9="No cumple",0,IF(G9="Cumple parcialmente",0.5,IF(G9="Cumple totalmente",1,IF(G9="No aplica ",1,0))))</f>
        <v>0.5</v>
      </c>
      <c r="I9" s="40" t="s">
        <v>381</v>
      </c>
      <c r="J9" s="41" t="s">
        <v>477</v>
      </c>
      <c r="K9" s="42"/>
    </row>
    <row r="10" spans="1:11" ht="116.25" customHeight="1" x14ac:dyDescent="0.25">
      <c r="A10" s="43" t="s">
        <v>116</v>
      </c>
      <c r="B10" s="44" t="s">
        <v>97</v>
      </c>
      <c r="C10" s="44" t="s">
        <v>103</v>
      </c>
      <c r="D10" s="44" t="s">
        <v>10</v>
      </c>
      <c r="E10" s="44" t="s">
        <v>99</v>
      </c>
      <c r="F10" s="11" t="s">
        <v>542</v>
      </c>
      <c r="G10" s="37" t="s">
        <v>12</v>
      </c>
      <c r="H10" s="37">
        <f t="shared" ref="H10:H43" si="0">IF(G10="No cumple",0,IF(G10="Cumple parcialmente",0.5,IF(G10="Cumple totalmente",1,IF(G10="No aplica ",1,0))))</f>
        <v>0.5</v>
      </c>
      <c r="I10" s="45" t="s">
        <v>536</v>
      </c>
      <c r="J10" s="46"/>
      <c r="K10" s="42"/>
    </row>
    <row r="11" spans="1:11" ht="237" customHeight="1" x14ac:dyDescent="0.25">
      <c r="A11" s="47"/>
      <c r="B11" s="48"/>
      <c r="C11" s="48"/>
      <c r="D11" s="48"/>
      <c r="E11" s="48"/>
      <c r="F11" s="11" t="s">
        <v>361</v>
      </c>
      <c r="G11" s="37" t="s">
        <v>13</v>
      </c>
      <c r="H11" s="37">
        <f t="shared" si="0"/>
        <v>1</v>
      </c>
      <c r="I11" s="45" t="s">
        <v>478</v>
      </c>
      <c r="J11" s="49"/>
      <c r="K11" s="42"/>
    </row>
    <row r="12" spans="1:11" ht="129" customHeight="1" x14ac:dyDescent="0.25">
      <c r="A12" s="47"/>
      <c r="B12" s="48"/>
      <c r="C12" s="48"/>
      <c r="D12" s="48"/>
      <c r="E12" s="48"/>
      <c r="F12" s="38" t="s">
        <v>358</v>
      </c>
      <c r="G12" s="37" t="s">
        <v>12</v>
      </c>
      <c r="H12" s="37">
        <f t="shared" si="0"/>
        <v>0.5</v>
      </c>
      <c r="I12" s="45" t="s">
        <v>480</v>
      </c>
      <c r="J12" s="41" t="s">
        <v>479</v>
      </c>
      <c r="K12" s="42"/>
    </row>
    <row r="13" spans="1:11" ht="58.95" customHeight="1" x14ac:dyDescent="0.25">
      <c r="A13" s="47"/>
      <c r="B13" s="48"/>
      <c r="C13" s="48"/>
      <c r="D13" s="48"/>
      <c r="E13" s="48"/>
      <c r="F13" s="50" t="s">
        <v>359</v>
      </c>
      <c r="G13" s="37" t="s">
        <v>11</v>
      </c>
      <c r="H13" s="37">
        <f t="shared" si="0"/>
        <v>0</v>
      </c>
      <c r="I13" s="45" t="s">
        <v>248</v>
      </c>
      <c r="J13" s="49"/>
      <c r="K13" s="42"/>
    </row>
    <row r="14" spans="1:11" ht="109.95" customHeight="1" x14ac:dyDescent="0.25">
      <c r="A14" s="47"/>
      <c r="B14" s="48"/>
      <c r="C14" s="48"/>
      <c r="D14" s="48"/>
      <c r="E14" s="48"/>
      <c r="F14" s="38" t="s">
        <v>362</v>
      </c>
      <c r="G14" s="37" t="s">
        <v>375</v>
      </c>
      <c r="H14" s="37">
        <f t="shared" si="0"/>
        <v>1</v>
      </c>
      <c r="I14" s="45" t="s">
        <v>249</v>
      </c>
      <c r="J14" s="41" t="s">
        <v>522</v>
      </c>
      <c r="K14" s="42"/>
    </row>
    <row r="15" spans="1:11" ht="54.75" customHeight="1" x14ac:dyDescent="0.25">
      <c r="A15" s="47"/>
      <c r="B15" s="48"/>
      <c r="C15" s="48"/>
      <c r="D15" s="48"/>
      <c r="E15" s="48"/>
      <c r="F15" s="38" t="s">
        <v>250</v>
      </c>
      <c r="G15" s="37" t="s">
        <v>12</v>
      </c>
      <c r="H15" s="37">
        <f t="shared" si="0"/>
        <v>0.5</v>
      </c>
      <c r="I15" s="45" t="s">
        <v>424</v>
      </c>
      <c r="J15" s="41" t="s">
        <v>481</v>
      </c>
      <c r="K15" s="42"/>
    </row>
    <row r="16" spans="1:11" ht="57.75" customHeight="1" x14ac:dyDescent="0.25">
      <c r="A16" s="47"/>
      <c r="B16" s="48"/>
      <c r="C16" s="48"/>
      <c r="D16" s="48"/>
      <c r="E16" s="48"/>
      <c r="F16" s="11" t="s">
        <v>363</v>
      </c>
      <c r="G16" s="39" t="s">
        <v>13</v>
      </c>
      <c r="H16" s="37">
        <f t="shared" si="0"/>
        <v>1</v>
      </c>
      <c r="I16" s="38" t="s">
        <v>251</v>
      </c>
      <c r="J16" s="45" t="s">
        <v>482</v>
      </c>
      <c r="K16" s="42"/>
    </row>
    <row r="17" spans="1:11" ht="27.6" x14ac:dyDescent="0.25">
      <c r="A17" s="47"/>
      <c r="B17" s="48"/>
      <c r="C17" s="48"/>
      <c r="D17" s="48"/>
      <c r="E17" s="48"/>
      <c r="F17" s="11" t="s">
        <v>252</v>
      </c>
      <c r="G17" s="37" t="s">
        <v>13</v>
      </c>
      <c r="H17" s="37">
        <f t="shared" si="0"/>
        <v>1</v>
      </c>
      <c r="I17" s="45" t="s">
        <v>253</v>
      </c>
      <c r="J17" s="51" t="s">
        <v>483</v>
      </c>
      <c r="K17" s="42"/>
    </row>
    <row r="18" spans="1:11" ht="33" customHeight="1" x14ac:dyDescent="0.25">
      <c r="A18" s="47"/>
      <c r="B18" s="48"/>
      <c r="C18" s="48"/>
      <c r="D18" s="48"/>
      <c r="E18" s="48"/>
      <c r="F18" s="11" t="s">
        <v>254</v>
      </c>
      <c r="G18" s="37" t="s">
        <v>13</v>
      </c>
      <c r="H18" s="37">
        <f t="shared" si="0"/>
        <v>1</v>
      </c>
      <c r="I18" s="45" t="s">
        <v>255</v>
      </c>
      <c r="J18" s="52"/>
      <c r="K18" s="42"/>
    </row>
    <row r="19" spans="1:11" ht="37.5" customHeight="1" x14ac:dyDescent="0.25">
      <c r="A19" s="47"/>
      <c r="B19" s="48"/>
      <c r="C19" s="48"/>
      <c r="D19" s="48"/>
      <c r="E19" s="48"/>
      <c r="F19" s="11" t="s">
        <v>256</v>
      </c>
      <c r="G19" s="37" t="s">
        <v>13</v>
      </c>
      <c r="H19" s="37">
        <f t="shared" si="0"/>
        <v>1</v>
      </c>
      <c r="I19" s="45" t="s">
        <v>364</v>
      </c>
      <c r="J19" s="45" t="s">
        <v>484</v>
      </c>
      <c r="K19" s="42"/>
    </row>
    <row r="20" spans="1:11" ht="69" x14ac:dyDescent="0.25">
      <c r="A20" s="47"/>
      <c r="B20" s="48"/>
      <c r="C20" s="48"/>
      <c r="D20" s="48"/>
      <c r="E20" s="48"/>
      <c r="F20" s="53" t="s">
        <v>258</v>
      </c>
      <c r="G20" s="37" t="s">
        <v>375</v>
      </c>
      <c r="H20" s="37">
        <f t="shared" si="0"/>
        <v>1</v>
      </c>
      <c r="I20" s="45" t="s">
        <v>257</v>
      </c>
      <c r="J20" s="45" t="s">
        <v>485</v>
      </c>
      <c r="K20" s="42"/>
    </row>
    <row r="21" spans="1:11" ht="120.75" customHeight="1" x14ac:dyDescent="0.25">
      <c r="A21" s="54"/>
      <c r="B21" s="55"/>
      <c r="C21" s="55"/>
      <c r="D21" s="55"/>
      <c r="E21" s="55"/>
      <c r="F21" s="11" t="s">
        <v>500</v>
      </c>
      <c r="G21" s="37" t="s">
        <v>11</v>
      </c>
      <c r="H21" s="37">
        <f t="shared" si="0"/>
        <v>0</v>
      </c>
      <c r="I21" s="45" t="s">
        <v>431</v>
      </c>
      <c r="J21" s="41" t="s">
        <v>486</v>
      </c>
      <c r="K21" s="42"/>
    </row>
    <row r="22" spans="1:11" ht="306.60000000000002" customHeight="1" x14ac:dyDescent="0.25">
      <c r="A22" s="43" t="s">
        <v>116</v>
      </c>
      <c r="B22" s="44" t="s">
        <v>97</v>
      </c>
      <c r="C22" s="44" t="s">
        <v>103</v>
      </c>
      <c r="D22" s="56" t="s">
        <v>10</v>
      </c>
      <c r="E22" s="56" t="s">
        <v>104</v>
      </c>
      <c r="F22" s="50" t="s">
        <v>543</v>
      </c>
      <c r="G22" s="37" t="s">
        <v>13</v>
      </c>
      <c r="H22" s="37">
        <f t="shared" si="0"/>
        <v>1</v>
      </c>
      <c r="I22" s="57" t="s">
        <v>468</v>
      </c>
      <c r="J22" s="38" t="s">
        <v>487</v>
      </c>
      <c r="K22" s="42"/>
    </row>
    <row r="23" spans="1:11" ht="62.25" customHeight="1" x14ac:dyDescent="0.25">
      <c r="A23" s="47"/>
      <c r="B23" s="48"/>
      <c r="C23" s="48"/>
      <c r="D23" s="58"/>
      <c r="E23" s="58"/>
      <c r="F23" s="11" t="s">
        <v>259</v>
      </c>
      <c r="G23" s="37" t="s">
        <v>13</v>
      </c>
      <c r="H23" s="37">
        <f t="shared" si="0"/>
        <v>1</v>
      </c>
      <c r="I23" s="38" t="s">
        <v>260</v>
      </c>
      <c r="J23" s="49"/>
      <c r="K23" s="42"/>
    </row>
    <row r="24" spans="1:11" ht="55.5" customHeight="1" x14ac:dyDescent="0.25">
      <c r="A24" s="47"/>
      <c r="B24" s="48"/>
      <c r="C24" s="48"/>
      <c r="D24" s="58"/>
      <c r="E24" s="58"/>
      <c r="F24" s="11" t="s">
        <v>262</v>
      </c>
      <c r="G24" s="37" t="s">
        <v>13</v>
      </c>
      <c r="H24" s="37">
        <f t="shared" si="0"/>
        <v>1</v>
      </c>
      <c r="I24" s="38" t="s">
        <v>261</v>
      </c>
      <c r="J24" s="38" t="s">
        <v>488</v>
      </c>
      <c r="K24" s="42"/>
    </row>
    <row r="25" spans="1:11" ht="134.25" customHeight="1" x14ac:dyDescent="0.25">
      <c r="A25" s="47"/>
      <c r="B25" s="48"/>
      <c r="C25" s="48"/>
      <c r="D25" s="58"/>
      <c r="E25" s="58"/>
      <c r="F25" s="11" t="s">
        <v>263</v>
      </c>
      <c r="G25" s="37" t="s">
        <v>12</v>
      </c>
      <c r="H25" s="37">
        <f t="shared" si="0"/>
        <v>0.5</v>
      </c>
      <c r="I25" s="38" t="s">
        <v>264</v>
      </c>
      <c r="J25" s="45" t="s">
        <v>489</v>
      </c>
      <c r="K25" s="42"/>
    </row>
    <row r="26" spans="1:11" ht="72.75" customHeight="1" x14ac:dyDescent="0.25">
      <c r="A26" s="47"/>
      <c r="B26" s="48"/>
      <c r="C26" s="48"/>
      <c r="D26" s="58"/>
      <c r="E26" s="58"/>
      <c r="F26" s="11" t="s">
        <v>265</v>
      </c>
      <c r="G26" s="37" t="s">
        <v>12</v>
      </c>
      <c r="H26" s="37">
        <f t="shared" si="0"/>
        <v>0.5</v>
      </c>
      <c r="I26" s="38" t="s">
        <v>105</v>
      </c>
      <c r="J26" s="45" t="s">
        <v>490</v>
      </c>
      <c r="K26" s="42"/>
    </row>
    <row r="27" spans="1:11" ht="131.4" customHeight="1" x14ac:dyDescent="0.25">
      <c r="A27" s="47"/>
      <c r="B27" s="48"/>
      <c r="C27" s="48"/>
      <c r="D27" s="58"/>
      <c r="E27" s="58"/>
      <c r="F27" s="11" t="s">
        <v>544</v>
      </c>
      <c r="G27" s="37" t="s">
        <v>13</v>
      </c>
      <c r="H27" s="37">
        <f t="shared" si="0"/>
        <v>1</v>
      </c>
      <c r="I27" s="59" t="s">
        <v>425</v>
      </c>
      <c r="J27" s="45" t="s">
        <v>491</v>
      </c>
      <c r="K27" s="42"/>
    </row>
    <row r="28" spans="1:11" ht="54" customHeight="1" x14ac:dyDescent="0.25">
      <c r="A28" s="47"/>
      <c r="B28" s="48"/>
      <c r="C28" s="48"/>
      <c r="D28" s="58"/>
      <c r="E28" s="58"/>
      <c r="F28" s="11" t="s">
        <v>501</v>
      </c>
      <c r="G28" s="37" t="s">
        <v>13</v>
      </c>
      <c r="H28" s="37">
        <f t="shared" si="0"/>
        <v>1</v>
      </c>
      <c r="I28" s="38" t="s">
        <v>266</v>
      </c>
      <c r="J28" s="45" t="s">
        <v>106</v>
      </c>
      <c r="K28" s="42"/>
    </row>
    <row r="29" spans="1:11" ht="81" customHeight="1" x14ac:dyDescent="0.25">
      <c r="A29" s="47"/>
      <c r="B29" s="48"/>
      <c r="C29" s="48"/>
      <c r="D29" s="58"/>
      <c r="E29" s="58"/>
      <c r="F29" s="11" t="s">
        <v>382</v>
      </c>
      <c r="G29" s="37" t="s">
        <v>13</v>
      </c>
      <c r="H29" s="37">
        <f t="shared" si="0"/>
        <v>1</v>
      </c>
      <c r="I29" s="38" t="s">
        <v>267</v>
      </c>
      <c r="J29" s="45" t="s">
        <v>493</v>
      </c>
      <c r="K29" s="42"/>
    </row>
    <row r="30" spans="1:11" ht="49.95" customHeight="1" x14ac:dyDescent="0.25">
      <c r="A30" s="47"/>
      <c r="B30" s="48"/>
      <c r="C30" s="48"/>
      <c r="D30" s="58"/>
      <c r="E30" s="58"/>
      <c r="F30" s="11" t="s">
        <v>268</v>
      </c>
      <c r="G30" s="37" t="s">
        <v>13</v>
      </c>
      <c r="H30" s="37">
        <f t="shared" si="0"/>
        <v>1</v>
      </c>
      <c r="I30" s="38" t="s">
        <v>108</v>
      </c>
      <c r="J30" s="41" t="s">
        <v>492</v>
      </c>
      <c r="K30" s="42"/>
    </row>
    <row r="31" spans="1:11" ht="229.5" customHeight="1" x14ac:dyDescent="0.25">
      <c r="A31" s="47"/>
      <c r="B31" s="48"/>
      <c r="C31" s="48"/>
      <c r="D31" s="58"/>
      <c r="E31" s="58"/>
      <c r="F31" s="11" t="s">
        <v>502</v>
      </c>
      <c r="G31" s="37" t="s">
        <v>13</v>
      </c>
      <c r="H31" s="37">
        <f t="shared" si="0"/>
        <v>1</v>
      </c>
      <c r="I31" s="38" t="s">
        <v>269</v>
      </c>
      <c r="J31" s="45" t="s">
        <v>537</v>
      </c>
      <c r="K31" s="42"/>
    </row>
    <row r="32" spans="1:11" ht="52.5" customHeight="1" x14ac:dyDescent="0.25">
      <c r="A32" s="47"/>
      <c r="B32" s="48"/>
      <c r="C32" s="48"/>
      <c r="D32" s="58"/>
      <c r="E32" s="58"/>
      <c r="F32" s="59" t="s">
        <v>426</v>
      </c>
      <c r="G32" s="37" t="s">
        <v>13</v>
      </c>
      <c r="H32" s="37">
        <f t="shared" si="0"/>
        <v>1</v>
      </c>
      <c r="I32" s="38" t="s">
        <v>270</v>
      </c>
      <c r="J32" s="45" t="s">
        <v>494</v>
      </c>
      <c r="K32" s="42"/>
    </row>
    <row r="33" spans="1:11" ht="68.25" customHeight="1" x14ac:dyDescent="0.25">
      <c r="A33" s="47"/>
      <c r="B33" s="48"/>
      <c r="C33" s="48"/>
      <c r="D33" s="58"/>
      <c r="E33" s="58"/>
      <c r="F33" s="11" t="s">
        <v>271</v>
      </c>
      <c r="G33" s="37" t="s">
        <v>13</v>
      </c>
      <c r="H33" s="37">
        <f t="shared" si="0"/>
        <v>1</v>
      </c>
      <c r="I33" s="38" t="s">
        <v>432</v>
      </c>
      <c r="J33" s="45" t="s">
        <v>494</v>
      </c>
      <c r="K33" s="42"/>
    </row>
    <row r="34" spans="1:11" ht="73.5" customHeight="1" x14ac:dyDescent="0.25">
      <c r="A34" s="43" t="s">
        <v>116</v>
      </c>
      <c r="B34" s="60" t="s">
        <v>97</v>
      </c>
      <c r="C34" s="60" t="s">
        <v>103</v>
      </c>
      <c r="D34" s="60" t="s">
        <v>10</v>
      </c>
      <c r="E34" s="43" t="s">
        <v>100</v>
      </c>
      <c r="F34" s="11" t="s">
        <v>272</v>
      </c>
      <c r="G34" s="37" t="s">
        <v>13</v>
      </c>
      <c r="H34" s="37">
        <f t="shared" si="0"/>
        <v>1</v>
      </c>
      <c r="I34" s="45" t="s">
        <v>273</v>
      </c>
      <c r="J34" s="49"/>
      <c r="K34" s="42"/>
    </row>
    <row r="35" spans="1:11" ht="60" customHeight="1" x14ac:dyDescent="0.25">
      <c r="A35" s="47"/>
      <c r="B35" s="60"/>
      <c r="C35" s="60"/>
      <c r="D35" s="60"/>
      <c r="E35" s="47"/>
      <c r="F35" s="2" t="s">
        <v>405</v>
      </c>
      <c r="G35" s="37" t="s">
        <v>13</v>
      </c>
      <c r="H35" s="37">
        <f t="shared" si="0"/>
        <v>1</v>
      </c>
      <c r="I35" s="45" t="s">
        <v>274</v>
      </c>
      <c r="J35" s="49"/>
      <c r="K35" s="42"/>
    </row>
    <row r="36" spans="1:11" ht="136.94999999999999" customHeight="1" x14ac:dyDescent="0.25">
      <c r="A36" s="47"/>
      <c r="B36" s="60"/>
      <c r="C36" s="60"/>
      <c r="D36" s="60"/>
      <c r="E36" s="43" t="s">
        <v>107</v>
      </c>
      <c r="F36" s="2" t="s">
        <v>275</v>
      </c>
      <c r="G36" s="37" t="s">
        <v>13</v>
      </c>
      <c r="H36" s="37">
        <f t="shared" si="0"/>
        <v>1</v>
      </c>
      <c r="I36" s="45" t="s">
        <v>276</v>
      </c>
      <c r="J36" s="45" t="s">
        <v>495</v>
      </c>
      <c r="K36" s="42"/>
    </row>
    <row r="37" spans="1:11" ht="74.25" customHeight="1" x14ac:dyDescent="0.25">
      <c r="A37" s="47"/>
      <c r="B37" s="60"/>
      <c r="C37" s="60"/>
      <c r="D37" s="60"/>
      <c r="E37" s="47"/>
      <c r="F37" s="2" t="s">
        <v>277</v>
      </c>
      <c r="G37" s="37" t="s">
        <v>13</v>
      </c>
      <c r="H37" s="37">
        <f t="shared" si="0"/>
        <v>1</v>
      </c>
      <c r="I37" s="45" t="s">
        <v>278</v>
      </c>
      <c r="J37" s="45" t="s">
        <v>496</v>
      </c>
      <c r="K37" s="42"/>
    </row>
    <row r="38" spans="1:11" ht="39.75" customHeight="1" x14ac:dyDescent="0.25">
      <c r="A38" s="47"/>
      <c r="B38" s="60"/>
      <c r="C38" s="60"/>
      <c r="D38" s="60"/>
      <c r="E38" s="47"/>
      <c r="F38" s="2" t="s">
        <v>279</v>
      </c>
      <c r="G38" s="37" t="s">
        <v>13</v>
      </c>
      <c r="H38" s="37">
        <f t="shared" si="0"/>
        <v>1</v>
      </c>
      <c r="I38" s="51"/>
      <c r="J38" s="45" t="s">
        <v>497</v>
      </c>
      <c r="K38" s="42"/>
    </row>
    <row r="39" spans="1:11" ht="129.75" customHeight="1" x14ac:dyDescent="0.25">
      <c r="A39" s="61" t="s">
        <v>116</v>
      </c>
      <c r="B39" s="60" t="s">
        <v>97</v>
      </c>
      <c r="C39" s="60" t="s">
        <v>109</v>
      </c>
      <c r="D39" s="60" t="s">
        <v>110</v>
      </c>
      <c r="E39" s="37" t="s">
        <v>369</v>
      </c>
      <c r="F39" s="50" t="s">
        <v>280</v>
      </c>
      <c r="G39" s="37" t="s">
        <v>13</v>
      </c>
      <c r="H39" s="37">
        <f t="shared" si="0"/>
        <v>1</v>
      </c>
      <c r="I39" s="45" t="s">
        <v>427</v>
      </c>
      <c r="J39" s="45" t="s">
        <v>498</v>
      </c>
      <c r="K39" s="42"/>
    </row>
    <row r="40" spans="1:11" ht="105" customHeight="1" x14ac:dyDescent="0.25">
      <c r="A40" s="61"/>
      <c r="B40" s="60"/>
      <c r="C40" s="60"/>
      <c r="D40" s="60"/>
      <c r="E40" s="37" t="s">
        <v>379</v>
      </c>
      <c r="F40" s="11" t="s">
        <v>380</v>
      </c>
      <c r="G40" s="37" t="s">
        <v>13</v>
      </c>
      <c r="H40" s="37">
        <f t="shared" si="0"/>
        <v>1</v>
      </c>
      <c r="I40" s="45" t="s">
        <v>281</v>
      </c>
      <c r="J40" s="49"/>
      <c r="K40" s="42"/>
    </row>
    <row r="41" spans="1:11" ht="176.25" customHeight="1" x14ac:dyDescent="0.25">
      <c r="A41" s="37" t="s">
        <v>116</v>
      </c>
      <c r="B41" s="4" t="s">
        <v>97</v>
      </c>
      <c r="C41" s="4" t="s">
        <v>111</v>
      </c>
      <c r="D41" s="45" t="s">
        <v>5</v>
      </c>
      <c r="E41" s="4" t="s">
        <v>372</v>
      </c>
      <c r="F41" s="11" t="s">
        <v>282</v>
      </c>
      <c r="G41" s="37" t="s">
        <v>13</v>
      </c>
      <c r="H41" s="37">
        <f t="shared" si="0"/>
        <v>1</v>
      </c>
      <c r="I41" s="52" t="s">
        <v>428</v>
      </c>
      <c r="J41" s="45" t="s">
        <v>499</v>
      </c>
      <c r="K41" s="42"/>
    </row>
    <row r="42" spans="1:11" ht="235.5" customHeight="1" x14ac:dyDescent="0.25">
      <c r="A42" s="62" t="s">
        <v>116</v>
      </c>
      <c r="B42" s="63" t="s">
        <v>97</v>
      </c>
      <c r="C42" s="63" t="s">
        <v>112</v>
      </c>
      <c r="D42" s="63" t="s">
        <v>83</v>
      </c>
      <c r="E42" s="63" t="s">
        <v>241</v>
      </c>
      <c r="F42" s="11" t="s">
        <v>283</v>
      </c>
      <c r="G42" s="37" t="s">
        <v>13</v>
      </c>
      <c r="H42" s="37">
        <f t="shared" si="0"/>
        <v>1</v>
      </c>
      <c r="I42" s="45" t="s">
        <v>429</v>
      </c>
      <c r="J42" s="49"/>
      <c r="K42" s="42"/>
    </row>
    <row r="43" spans="1:11" ht="315" customHeight="1" x14ac:dyDescent="0.25">
      <c r="A43" s="64" t="s">
        <v>116</v>
      </c>
      <c r="B43" s="63" t="s">
        <v>97</v>
      </c>
      <c r="C43" s="62" t="s">
        <v>113</v>
      </c>
      <c r="D43" s="63" t="s">
        <v>349</v>
      </c>
      <c r="E43" s="63" t="s">
        <v>371</v>
      </c>
      <c r="F43" s="50" t="s">
        <v>370</v>
      </c>
      <c r="G43" s="37" t="s">
        <v>11</v>
      </c>
      <c r="H43" s="62">
        <f t="shared" si="0"/>
        <v>0</v>
      </c>
      <c r="I43" s="45" t="s">
        <v>430</v>
      </c>
      <c r="J43" s="49"/>
      <c r="K43" s="42"/>
    </row>
    <row r="44" spans="1:11" x14ac:dyDescent="0.25">
      <c r="A44" s="65" t="s">
        <v>4</v>
      </c>
      <c r="B44" s="66"/>
      <c r="C44" s="66"/>
      <c r="D44" s="66"/>
      <c r="E44" s="66"/>
      <c r="F44" s="66"/>
      <c r="G44" s="67"/>
      <c r="H44" s="68">
        <f>SUM(H9:H43)</f>
        <v>29</v>
      </c>
      <c r="I44" s="69"/>
      <c r="J44" s="70"/>
      <c r="K44" s="69"/>
    </row>
  </sheetData>
  <mergeCells count="32">
    <mergeCell ref="A44:G44"/>
    <mergeCell ref="E7:E8"/>
    <mergeCell ref="D7:D8"/>
    <mergeCell ref="F7:F8"/>
    <mergeCell ref="J7:J8"/>
    <mergeCell ref="C7:C8"/>
    <mergeCell ref="A7:A8"/>
    <mergeCell ref="B7:B8"/>
    <mergeCell ref="I7:I8"/>
    <mergeCell ref="G7:H7"/>
    <mergeCell ref="E22:E33"/>
    <mergeCell ref="D22:D33"/>
    <mergeCell ref="B22:B33"/>
    <mergeCell ref="A22:A33"/>
    <mergeCell ref="C22:C33"/>
    <mergeCell ref="E34:E35"/>
    <mergeCell ref="A6:K6"/>
    <mergeCell ref="K7:K8"/>
    <mergeCell ref="E10:E21"/>
    <mergeCell ref="D10:D21"/>
    <mergeCell ref="B10:B21"/>
    <mergeCell ref="A10:A21"/>
    <mergeCell ref="C10:C21"/>
    <mergeCell ref="E36:E38"/>
    <mergeCell ref="D34:D38"/>
    <mergeCell ref="C34:C38"/>
    <mergeCell ref="A34:A38"/>
    <mergeCell ref="D39:D40"/>
    <mergeCell ref="C39:C40"/>
    <mergeCell ref="B39:B40"/>
    <mergeCell ref="A39:A40"/>
    <mergeCell ref="B34:B38"/>
  </mergeCells>
  <dataValidations count="1">
    <dataValidation type="list" allowBlank="1" showInputMessage="1" showErrorMessage="1" sqref="G9:G43" xr:uid="{00000000-0002-0000-02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K20"/>
  <sheetViews>
    <sheetView showGridLines="0" zoomScale="64" zoomScaleNormal="64" workbookViewId="0">
      <selection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3.44140625" style="18" bestFit="1" customWidth="1"/>
    <col min="8" max="8" width="13.88671875" style="18" customWidth="1"/>
    <col min="9" max="9" width="116.88671875" style="18" customWidth="1"/>
    <col min="10" max="10" width="57" style="18" customWidth="1"/>
    <col min="11" max="11" width="76.5546875" style="18" customWidth="1"/>
    <col min="12" max="16384" width="11.44140625" style="18"/>
  </cols>
  <sheetData>
    <row r="6" spans="1:11" ht="15.75" customHeight="1" x14ac:dyDescent="0.25">
      <c r="A6" s="72" t="s">
        <v>115</v>
      </c>
      <c r="B6" s="73"/>
      <c r="C6" s="73"/>
      <c r="D6" s="73"/>
      <c r="E6" s="73"/>
      <c r="F6" s="73"/>
      <c r="G6" s="73"/>
      <c r="H6" s="73"/>
      <c r="I6" s="73"/>
      <c r="J6" s="73"/>
      <c r="K6" s="74"/>
    </row>
    <row r="7" spans="1:11" ht="15.75" customHeight="1" x14ac:dyDescent="0.25">
      <c r="A7" s="29" t="s">
        <v>91</v>
      </c>
      <c r="B7" s="30" t="s">
        <v>101</v>
      </c>
      <c r="C7" s="30" t="s">
        <v>102</v>
      </c>
      <c r="D7" s="30" t="s">
        <v>92</v>
      </c>
      <c r="E7" s="30" t="s">
        <v>93</v>
      </c>
      <c r="F7" s="29" t="s">
        <v>94</v>
      </c>
      <c r="G7" s="29" t="s">
        <v>14</v>
      </c>
      <c r="H7" s="29"/>
      <c r="I7" s="33" t="s">
        <v>90</v>
      </c>
      <c r="J7" s="33" t="s">
        <v>114</v>
      </c>
      <c r="K7" s="30" t="s">
        <v>96</v>
      </c>
    </row>
    <row r="8" spans="1:11" ht="27.6" x14ac:dyDescent="0.25">
      <c r="A8" s="29"/>
      <c r="B8" s="34"/>
      <c r="C8" s="34"/>
      <c r="D8" s="34"/>
      <c r="E8" s="34"/>
      <c r="F8" s="29"/>
      <c r="G8" s="35" t="s">
        <v>376</v>
      </c>
      <c r="H8" s="35" t="s">
        <v>377</v>
      </c>
      <c r="I8" s="36"/>
      <c r="J8" s="36"/>
      <c r="K8" s="34"/>
    </row>
    <row r="9" spans="1:11" ht="318" customHeight="1" x14ac:dyDescent="0.25">
      <c r="A9" s="75" t="s">
        <v>103</v>
      </c>
      <c r="B9" s="43" t="s">
        <v>115</v>
      </c>
      <c r="C9" s="43" t="s">
        <v>116</v>
      </c>
      <c r="D9" s="44" t="s">
        <v>125</v>
      </c>
      <c r="E9" s="37" t="s">
        <v>120</v>
      </c>
      <c r="F9" s="11" t="s">
        <v>284</v>
      </c>
      <c r="G9" s="39" t="s">
        <v>13</v>
      </c>
      <c r="H9" s="37">
        <f t="shared" ref="H9" si="0">IF(G9="No cumple",0,IF(G9="Cumple parcialmente",0.5,IF(G9="Cumple totalmente",1,IF(G9="No aplica ",1,0))))</f>
        <v>1</v>
      </c>
      <c r="I9" s="11" t="s">
        <v>433</v>
      </c>
      <c r="J9" s="45" t="s">
        <v>545</v>
      </c>
      <c r="K9" s="76" t="s">
        <v>350</v>
      </c>
    </row>
    <row r="10" spans="1:11" ht="117" customHeight="1" x14ac:dyDescent="0.25">
      <c r="A10" s="77"/>
      <c r="B10" s="47"/>
      <c r="C10" s="47"/>
      <c r="D10" s="48"/>
      <c r="E10" s="37" t="s">
        <v>117</v>
      </c>
      <c r="F10" s="2" t="s">
        <v>285</v>
      </c>
      <c r="G10" s="39" t="s">
        <v>11</v>
      </c>
      <c r="H10" s="37">
        <f t="shared" ref="H10:H19" si="1">IF(G10="No cumple",0,IF(G10="Cumple parcialmente",0.5,IF(G10="Cumple totalmente",1,IF(G10="No aplica ",1,0))))</f>
        <v>0</v>
      </c>
      <c r="I10" s="11" t="s">
        <v>434</v>
      </c>
      <c r="J10" s="49"/>
      <c r="K10" s="76" t="s">
        <v>350</v>
      </c>
    </row>
    <row r="11" spans="1:11" ht="176.25" customHeight="1" x14ac:dyDescent="0.25">
      <c r="A11" s="77"/>
      <c r="B11" s="47"/>
      <c r="C11" s="47"/>
      <c r="D11" s="48"/>
      <c r="E11" s="37" t="s">
        <v>119</v>
      </c>
      <c r="F11" s="11" t="s">
        <v>286</v>
      </c>
      <c r="G11" s="39" t="s">
        <v>12</v>
      </c>
      <c r="H11" s="37">
        <f t="shared" si="1"/>
        <v>0.5</v>
      </c>
      <c r="I11" s="11" t="s">
        <v>435</v>
      </c>
      <c r="J11" s="49"/>
      <c r="K11" s="76" t="s">
        <v>350</v>
      </c>
    </row>
    <row r="12" spans="1:11" ht="114" customHeight="1" x14ac:dyDescent="0.25">
      <c r="A12" s="78"/>
      <c r="B12" s="54"/>
      <c r="C12" s="54"/>
      <c r="D12" s="55"/>
      <c r="E12" s="37" t="s">
        <v>118</v>
      </c>
      <c r="F12" s="40" t="s">
        <v>287</v>
      </c>
      <c r="G12" s="39" t="s">
        <v>12</v>
      </c>
      <c r="H12" s="37">
        <f t="shared" si="1"/>
        <v>0.5</v>
      </c>
      <c r="I12" s="40" t="s">
        <v>383</v>
      </c>
      <c r="J12" s="49"/>
      <c r="K12" s="46" t="s">
        <v>350</v>
      </c>
    </row>
    <row r="13" spans="1:11" ht="264" customHeight="1" x14ac:dyDescent="0.25">
      <c r="A13" s="75" t="s">
        <v>103</v>
      </c>
      <c r="B13" s="43" t="s">
        <v>115</v>
      </c>
      <c r="C13" s="43" t="s">
        <v>103</v>
      </c>
      <c r="D13" s="44" t="s">
        <v>84</v>
      </c>
      <c r="E13" s="37" t="s">
        <v>121</v>
      </c>
      <c r="F13" s="11" t="s">
        <v>436</v>
      </c>
      <c r="G13" s="39" t="s">
        <v>12</v>
      </c>
      <c r="H13" s="37">
        <f t="shared" si="1"/>
        <v>0.5</v>
      </c>
      <c r="I13" s="11" t="s">
        <v>437</v>
      </c>
      <c r="J13" s="49"/>
      <c r="K13" s="76" t="s">
        <v>350</v>
      </c>
    </row>
    <row r="14" spans="1:11" ht="177.75" customHeight="1" x14ac:dyDescent="0.25">
      <c r="A14" s="77"/>
      <c r="B14" s="47"/>
      <c r="C14" s="47"/>
      <c r="D14" s="48"/>
      <c r="E14" s="37" t="s">
        <v>122</v>
      </c>
      <c r="F14" s="11" t="s">
        <v>503</v>
      </c>
      <c r="G14" s="39" t="s">
        <v>12</v>
      </c>
      <c r="H14" s="37">
        <f t="shared" si="1"/>
        <v>0.5</v>
      </c>
      <c r="I14" s="76" t="s">
        <v>438</v>
      </c>
      <c r="J14" s="49"/>
      <c r="K14" s="76" t="s">
        <v>350</v>
      </c>
    </row>
    <row r="15" spans="1:11" ht="160.5" customHeight="1" x14ac:dyDescent="0.25">
      <c r="A15" s="77"/>
      <c r="B15" s="47"/>
      <c r="C15" s="47"/>
      <c r="D15" s="48"/>
      <c r="E15" s="37" t="s">
        <v>123</v>
      </c>
      <c r="F15" s="11" t="s">
        <v>288</v>
      </c>
      <c r="G15" s="39" t="s">
        <v>12</v>
      </c>
      <c r="H15" s="37">
        <f t="shared" si="1"/>
        <v>0.5</v>
      </c>
      <c r="I15" s="76" t="s">
        <v>439</v>
      </c>
      <c r="J15" s="49"/>
      <c r="K15" s="76" t="s">
        <v>350</v>
      </c>
    </row>
    <row r="16" spans="1:11" ht="178.5" customHeight="1" x14ac:dyDescent="0.25">
      <c r="A16" s="77"/>
      <c r="B16" s="47"/>
      <c r="C16" s="47"/>
      <c r="D16" s="48"/>
      <c r="E16" s="37" t="s">
        <v>384</v>
      </c>
      <c r="F16" s="11" t="s">
        <v>289</v>
      </c>
      <c r="G16" s="39" t="s">
        <v>12</v>
      </c>
      <c r="H16" s="37">
        <f t="shared" si="1"/>
        <v>0.5</v>
      </c>
      <c r="I16" s="11" t="s">
        <v>385</v>
      </c>
      <c r="J16" s="49"/>
      <c r="K16" s="76" t="s">
        <v>350</v>
      </c>
    </row>
    <row r="17" spans="1:11" ht="199.5" customHeight="1" x14ac:dyDescent="0.25">
      <c r="A17" s="77"/>
      <c r="B17" s="47"/>
      <c r="C17" s="47"/>
      <c r="D17" s="48"/>
      <c r="E17" s="37" t="s">
        <v>441</v>
      </c>
      <c r="F17" s="11" t="s">
        <v>242</v>
      </c>
      <c r="G17" s="39" t="s">
        <v>12</v>
      </c>
      <c r="H17" s="37">
        <f t="shared" si="1"/>
        <v>0.5</v>
      </c>
      <c r="I17" s="11" t="s">
        <v>440</v>
      </c>
      <c r="J17" s="49"/>
      <c r="K17" s="76" t="s">
        <v>350</v>
      </c>
    </row>
    <row r="18" spans="1:11" ht="199.5" customHeight="1" x14ac:dyDescent="0.25">
      <c r="A18" s="77"/>
      <c r="B18" s="47"/>
      <c r="C18" s="47"/>
      <c r="D18" s="48"/>
      <c r="E18" s="37" t="s">
        <v>442</v>
      </c>
      <c r="F18" s="11" t="s">
        <v>443</v>
      </c>
      <c r="G18" s="39" t="s">
        <v>12</v>
      </c>
      <c r="H18" s="37">
        <f t="shared" si="1"/>
        <v>0.5</v>
      </c>
      <c r="I18" s="11" t="s">
        <v>444</v>
      </c>
      <c r="J18" s="49"/>
      <c r="K18" s="76"/>
    </row>
    <row r="19" spans="1:11" ht="141.75" customHeight="1" x14ac:dyDescent="0.25">
      <c r="A19" s="78"/>
      <c r="B19" s="54"/>
      <c r="C19" s="54"/>
      <c r="D19" s="55"/>
      <c r="E19" s="37" t="s">
        <v>124</v>
      </c>
      <c r="F19" s="11" t="s">
        <v>290</v>
      </c>
      <c r="G19" s="39" t="s">
        <v>13</v>
      </c>
      <c r="H19" s="37">
        <f t="shared" si="1"/>
        <v>1</v>
      </c>
      <c r="I19" s="11" t="s">
        <v>445</v>
      </c>
      <c r="J19" s="49"/>
      <c r="K19" s="76" t="s">
        <v>350</v>
      </c>
    </row>
    <row r="20" spans="1:11" x14ac:dyDescent="0.25">
      <c r="A20" s="79"/>
      <c r="B20" s="79"/>
      <c r="C20" s="79"/>
      <c r="D20" s="79"/>
      <c r="E20" s="79"/>
      <c r="F20" s="79" t="s">
        <v>4</v>
      </c>
      <c r="G20" s="80"/>
      <c r="H20" s="80">
        <f>SUM(H9:H19)</f>
        <v>6</v>
      </c>
      <c r="I20" s="79"/>
      <c r="J20" s="81"/>
      <c r="K20" s="79"/>
    </row>
  </sheetData>
  <mergeCells count="19">
    <mergeCell ref="K7:K8"/>
    <mergeCell ref="A6:K6"/>
    <mergeCell ref="A7:A8"/>
    <mergeCell ref="B7:B8"/>
    <mergeCell ref="C7:C8"/>
    <mergeCell ref="D7:D8"/>
    <mergeCell ref="E7:E8"/>
    <mergeCell ref="F7:F8"/>
    <mergeCell ref="G7:H7"/>
    <mergeCell ref="I7:I8"/>
    <mergeCell ref="J7:J8"/>
    <mergeCell ref="B9:B12"/>
    <mergeCell ref="C9:C12"/>
    <mergeCell ref="D9:D12"/>
    <mergeCell ref="A13:A19"/>
    <mergeCell ref="B13:B19"/>
    <mergeCell ref="C13:C19"/>
    <mergeCell ref="D13:D19"/>
    <mergeCell ref="A9:A12"/>
  </mergeCells>
  <dataValidations count="1">
    <dataValidation type="list" allowBlank="1" showInputMessage="1" showErrorMessage="1" sqref="G9:G19" xr:uid="{00000000-0002-0000-03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K20"/>
  <sheetViews>
    <sheetView showGridLines="0" topLeftCell="F1" zoomScale="68" zoomScaleNormal="68" workbookViewId="0">
      <selection activeCell="F1"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2.33203125" style="18" customWidth="1"/>
    <col min="8" max="8" width="14.6640625" style="18" bestFit="1" customWidth="1"/>
    <col min="9" max="9" width="140.88671875" style="18" customWidth="1"/>
    <col min="10" max="10" width="48.6640625" style="18" customWidth="1"/>
    <col min="11" max="11" width="48.109375" style="18" customWidth="1"/>
    <col min="12" max="16384" width="11.44140625" style="18"/>
  </cols>
  <sheetData>
    <row r="6" spans="1:11" ht="15.75" customHeight="1" x14ac:dyDescent="0.25">
      <c r="A6" s="82" t="s">
        <v>126</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3" t="s">
        <v>114</v>
      </c>
      <c r="K7" s="30" t="s">
        <v>96</v>
      </c>
    </row>
    <row r="8" spans="1:11" ht="27.6" x14ac:dyDescent="0.25">
      <c r="A8" s="29"/>
      <c r="B8" s="34"/>
      <c r="C8" s="34"/>
      <c r="D8" s="34"/>
      <c r="E8" s="34"/>
      <c r="F8" s="29"/>
      <c r="G8" s="35" t="s">
        <v>376</v>
      </c>
      <c r="H8" s="35" t="s">
        <v>377</v>
      </c>
      <c r="I8" s="36"/>
      <c r="J8" s="36"/>
      <c r="K8" s="34"/>
    </row>
    <row r="9" spans="1:11" ht="97.5" customHeight="1" x14ac:dyDescent="0.25">
      <c r="A9" s="84" t="s">
        <v>109</v>
      </c>
      <c r="B9" s="60" t="s">
        <v>127</v>
      </c>
      <c r="C9" s="60" t="s">
        <v>116</v>
      </c>
      <c r="D9" s="60" t="s">
        <v>85</v>
      </c>
      <c r="E9" s="43" t="s">
        <v>128</v>
      </c>
      <c r="F9" s="50" t="s">
        <v>365</v>
      </c>
      <c r="G9" s="39" t="s">
        <v>375</v>
      </c>
      <c r="H9" s="37">
        <f t="shared" ref="H9" si="0">IF(G9="No cumple",0,IF(G9="Cumple parcialmente",0.5,IF(G9="Cumple totalmente",1,IF(G9="No aplica ",1,0))))</f>
        <v>1</v>
      </c>
      <c r="I9" s="40" t="s">
        <v>291</v>
      </c>
      <c r="J9" s="85" t="s">
        <v>484</v>
      </c>
      <c r="K9" s="76"/>
    </row>
    <row r="10" spans="1:11" ht="202.5" customHeight="1" x14ac:dyDescent="0.25">
      <c r="A10" s="84"/>
      <c r="B10" s="61"/>
      <c r="C10" s="60"/>
      <c r="D10" s="60"/>
      <c r="E10" s="47"/>
      <c r="F10" s="11" t="s">
        <v>292</v>
      </c>
      <c r="G10" s="39" t="s">
        <v>12</v>
      </c>
      <c r="H10" s="37">
        <f t="shared" ref="H10:H19" si="1">IF(G10="No cumple",0,IF(G10="Cumple parcialmente",0.5,IF(G10="Cumple totalmente",1,IF(G10="No aplica ",1,0))))</f>
        <v>0.5</v>
      </c>
      <c r="I10" s="11" t="s">
        <v>386</v>
      </c>
      <c r="J10" s="86"/>
      <c r="K10" s="76"/>
    </row>
    <row r="11" spans="1:11" ht="183" customHeight="1" x14ac:dyDescent="0.25">
      <c r="A11" s="84"/>
      <c r="B11" s="61"/>
      <c r="C11" s="60"/>
      <c r="D11" s="60"/>
      <c r="E11" s="54"/>
      <c r="F11" s="11" t="s">
        <v>387</v>
      </c>
      <c r="G11" s="39" t="s">
        <v>12</v>
      </c>
      <c r="H11" s="37">
        <f t="shared" si="1"/>
        <v>0.5</v>
      </c>
      <c r="I11" s="11" t="s">
        <v>446</v>
      </c>
      <c r="J11" s="87"/>
      <c r="K11" s="76"/>
    </row>
    <row r="12" spans="1:11" ht="68.25" customHeight="1" x14ac:dyDescent="0.25">
      <c r="A12" s="75" t="s">
        <v>109</v>
      </c>
      <c r="B12" s="60" t="s">
        <v>127</v>
      </c>
      <c r="C12" s="60" t="s">
        <v>103</v>
      </c>
      <c r="D12" s="60" t="s">
        <v>86</v>
      </c>
      <c r="E12" s="62" t="s">
        <v>130</v>
      </c>
      <c r="F12" s="11" t="s">
        <v>293</v>
      </c>
      <c r="G12" s="39" t="s">
        <v>11</v>
      </c>
      <c r="H12" s="37">
        <f t="shared" si="1"/>
        <v>0</v>
      </c>
      <c r="I12" s="11" t="s">
        <v>294</v>
      </c>
      <c r="J12" s="88" t="s">
        <v>520</v>
      </c>
      <c r="K12" s="76"/>
    </row>
    <row r="13" spans="1:11" ht="105" customHeight="1" x14ac:dyDescent="0.25">
      <c r="A13" s="77"/>
      <c r="B13" s="61"/>
      <c r="C13" s="60"/>
      <c r="D13" s="60"/>
      <c r="E13" s="62" t="s">
        <v>131</v>
      </c>
      <c r="F13" s="11" t="s">
        <v>295</v>
      </c>
      <c r="G13" s="39" t="s">
        <v>11</v>
      </c>
      <c r="H13" s="37">
        <f t="shared" si="1"/>
        <v>0</v>
      </c>
      <c r="I13" s="38" t="s">
        <v>447</v>
      </c>
      <c r="J13" s="89"/>
      <c r="K13" s="76"/>
    </row>
    <row r="14" spans="1:11" ht="405.75" customHeight="1" x14ac:dyDescent="0.25">
      <c r="A14" s="77"/>
      <c r="B14" s="61"/>
      <c r="C14" s="60"/>
      <c r="D14" s="60"/>
      <c r="E14" s="62" t="s">
        <v>132</v>
      </c>
      <c r="F14" s="11" t="s">
        <v>504</v>
      </c>
      <c r="G14" s="39" t="s">
        <v>375</v>
      </c>
      <c r="H14" s="37">
        <f t="shared" si="1"/>
        <v>1</v>
      </c>
      <c r="I14" s="90" t="s">
        <v>448</v>
      </c>
      <c r="J14" s="89"/>
      <c r="K14" s="76"/>
    </row>
    <row r="15" spans="1:11" ht="95.4" customHeight="1" x14ac:dyDescent="0.25">
      <c r="A15" s="77"/>
      <c r="B15" s="61"/>
      <c r="C15" s="60"/>
      <c r="D15" s="60"/>
      <c r="E15" s="62" t="s">
        <v>133</v>
      </c>
      <c r="F15" s="11" t="s">
        <v>406</v>
      </c>
      <c r="G15" s="39" t="s">
        <v>375</v>
      </c>
      <c r="H15" s="37">
        <f t="shared" si="1"/>
        <v>1</v>
      </c>
      <c r="I15" s="11" t="s">
        <v>449</v>
      </c>
      <c r="J15" s="91"/>
      <c r="K15" s="76"/>
    </row>
    <row r="16" spans="1:11" ht="360.75" customHeight="1" x14ac:dyDescent="0.25">
      <c r="A16" s="84" t="s">
        <v>109</v>
      </c>
      <c r="B16" s="60" t="s">
        <v>127</v>
      </c>
      <c r="C16" s="60" t="s">
        <v>109</v>
      </c>
      <c r="D16" s="60" t="s">
        <v>9</v>
      </c>
      <c r="E16" s="62" t="s">
        <v>134</v>
      </c>
      <c r="F16" s="11" t="s">
        <v>296</v>
      </c>
      <c r="G16" s="39" t="s">
        <v>11</v>
      </c>
      <c r="H16" s="37">
        <f t="shared" si="1"/>
        <v>0</v>
      </c>
      <c r="I16" s="11" t="s">
        <v>450</v>
      </c>
      <c r="J16" s="92"/>
      <c r="K16" s="76"/>
    </row>
    <row r="17" spans="1:11" ht="103.5" customHeight="1" x14ac:dyDescent="0.25">
      <c r="A17" s="84"/>
      <c r="B17" s="61"/>
      <c r="C17" s="60"/>
      <c r="D17" s="60"/>
      <c r="E17" s="62" t="s">
        <v>135</v>
      </c>
      <c r="F17" s="11" t="s">
        <v>297</v>
      </c>
      <c r="G17" s="39" t="s">
        <v>12</v>
      </c>
      <c r="H17" s="37">
        <f t="shared" si="1"/>
        <v>0.5</v>
      </c>
      <c r="I17" s="11" t="s">
        <v>451</v>
      </c>
      <c r="J17" s="93"/>
      <c r="K17" s="76"/>
    </row>
    <row r="18" spans="1:11" ht="183" customHeight="1" x14ac:dyDescent="0.25">
      <c r="A18" s="84" t="s">
        <v>109</v>
      </c>
      <c r="B18" s="60" t="s">
        <v>127</v>
      </c>
      <c r="C18" s="60" t="s">
        <v>129</v>
      </c>
      <c r="D18" s="60" t="s">
        <v>8</v>
      </c>
      <c r="E18" s="62" t="s">
        <v>136</v>
      </c>
      <c r="F18" s="11" t="s">
        <v>298</v>
      </c>
      <c r="G18" s="39" t="s">
        <v>13</v>
      </c>
      <c r="H18" s="37">
        <f t="shared" si="1"/>
        <v>1</v>
      </c>
      <c r="I18" s="11" t="s">
        <v>452</v>
      </c>
      <c r="J18" s="92"/>
      <c r="K18" s="76"/>
    </row>
    <row r="19" spans="1:11" ht="83.4" customHeight="1" x14ac:dyDescent="0.25">
      <c r="A19" s="84"/>
      <c r="B19" s="61"/>
      <c r="C19" s="60"/>
      <c r="D19" s="60"/>
      <c r="E19" s="62" t="s">
        <v>137</v>
      </c>
      <c r="F19" s="50" t="s">
        <v>453</v>
      </c>
      <c r="G19" s="39" t="s">
        <v>13</v>
      </c>
      <c r="H19" s="37">
        <f t="shared" si="1"/>
        <v>1</v>
      </c>
      <c r="I19" s="11" t="s">
        <v>407</v>
      </c>
      <c r="J19" s="93"/>
      <c r="K19" s="76"/>
    </row>
    <row r="20" spans="1:11" ht="15.75" customHeight="1" x14ac:dyDescent="0.25">
      <c r="A20" s="79"/>
      <c r="B20" s="79"/>
      <c r="C20" s="79"/>
      <c r="D20" s="79"/>
      <c r="E20" s="79"/>
      <c r="F20" s="79" t="s">
        <v>4</v>
      </c>
      <c r="G20" s="80"/>
      <c r="H20" s="80">
        <f>SUM(H9:H19)</f>
        <v>6.5</v>
      </c>
      <c r="I20" s="79"/>
      <c r="J20" s="81"/>
      <c r="K20" s="79"/>
    </row>
  </sheetData>
  <mergeCells count="32">
    <mergeCell ref="K7:K8"/>
    <mergeCell ref="A6:K6"/>
    <mergeCell ref="J9:J11"/>
    <mergeCell ref="J12:J15"/>
    <mergeCell ref="J16:J17"/>
    <mergeCell ref="B12:B15"/>
    <mergeCell ref="J7:J8"/>
    <mergeCell ref="A7:A8"/>
    <mergeCell ref="F7:F8"/>
    <mergeCell ref="G7:H7"/>
    <mergeCell ref="I7:I8"/>
    <mergeCell ref="B7:B8"/>
    <mergeCell ref="C7:C8"/>
    <mergeCell ref="D7:D8"/>
    <mergeCell ref="E7:E8"/>
    <mergeCell ref="J18:J19"/>
    <mergeCell ref="D18:D19"/>
    <mergeCell ref="E9:E11"/>
    <mergeCell ref="D12:D15"/>
    <mergeCell ref="C12:C15"/>
    <mergeCell ref="A18:A19"/>
    <mergeCell ref="D9:D11"/>
    <mergeCell ref="C9:C11"/>
    <mergeCell ref="B9:B11"/>
    <mergeCell ref="A9:A11"/>
    <mergeCell ref="B18:B19"/>
    <mergeCell ref="C18:C19"/>
    <mergeCell ref="A12:A15"/>
    <mergeCell ref="D16:D17"/>
    <mergeCell ref="C16:C17"/>
    <mergeCell ref="B16:B17"/>
    <mergeCell ref="A16:A17"/>
  </mergeCells>
  <dataValidations count="1">
    <dataValidation type="list" allowBlank="1" showInputMessage="1" showErrorMessage="1" sqref="G9:G19" xr:uid="{00000000-0002-0000-04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K18"/>
  <sheetViews>
    <sheetView showGridLines="0" topLeftCell="A15" zoomScale="60" zoomScaleNormal="60" workbookViewId="0">
      <selection activeCell="A15" sqref="A1:XFD1048576"/>
    </sheetView>
  </sheetViews>
  <sheetFormatPr baseColWidth="10" defaultColWidth="11.44140625" defaultRowHeight="13.8" x14ac:dyDescent="0.25"/>
  <cols>
    <col min="1" max="1" width="11.6640625" style="18" bestFit="1" customWidth="1"/>
    <col min="2" max="2" width="26.109375" style="18" bestFit="1" customWidth="1"/>
    <col min="3" max="5" width="26.109375" style="18" customWidth="1"/>
    <col min="6" max="6" width="90.109375" style="18" customWidth="1"/>
    <col min="7" max="7" width="22.6640625" style="18" bestFit="1" customWidth="1"/>
    <col min="8" max="8" width="11.44140625" style="18" customWidth="1"/>
    <col min="9" max="9" width="134.6640625" style="18" customWidth="1"/>
    <col min="10" max="10" width="48.6640625" style="18" customWidth="1"/>
    <col min="11" max="11" width="66" style="18" customWidth="1"/>
    <col min="12" max="16384" width="11.44140625" style="18"/>
  </cols>
  <sheetData>
    <row r="6" spans="1:11" ht="15.75" customHeight="1" x14ac:dyDescent="0.25">
      <c r="A6" s="82" t="s">
        <v>138</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3" t="s">
        <v>114</v>
      </c>
      <c r="K7" s="30" t="s">
        <v>96</v>
      </c>
    </row>
    <row r="8" spans="1:11" ht="27.6" x14ac:dyDescent="0.25">
      <c r="A8" s="29"/>
      <c r="B8" s="34"/>
      <c r="C8" s="34"/>
      <c r="D8" s="34"/>
      <c r="E8" s="34"/>
      <c r="F8" s="29"/>
      <c r="G8" s="35" t="s">
        <v>376</v>
      </c>
      <c r="H8" s="35" t="s">
        <v>377</v>
      </c>
      <c r="I8" s="36"/>
      <c r="J8" s="36"/>
      <c r="K8" s="34"/>
    </row>
    <row r="9" spans="1:11" ht="118.95" customHeight="1" x14ac:dyDescent="0.25">
      <c r="A9" s="75" t="s">
        <v>129</v>
      </c>
      <c r="B9" s="60" t="s">
        <v>138</v>
      </c>
      <c r="C9" s="60" t="s">
        <v>116</v>
      </c>
      <c r="D9" s="60" t="s">
        <v>139</v>
      </c>
      <c r="E9" s="37" t="s">
        <v>140</v>
      </c>
      <c r="F9" s="11" t="s">
        <v>299</v>
      </c>
      <c r="G9" s="39" t="s">
        <v>375</v>
      </c>
      <c r="H9" s="37">
        <f t="shared" ref="H9" si="0">IF(G9="No cumple",0,IF(G9="Cumple parcialmente",0.5,IF(G9="Cumple totalmente",1,IF(G9="No aplica ",1,0))))</f>
        <v>1</v>
      </c>
      <c r="I9" s="11" t="s">
        <v>388</v>
      </c>
      <c r="J9" s="45" t="s">
        <v>409</v>
      </c>
      <c r="K9" s="76"/>
    </row>
    <row r="10" spans="1:11" ht="408.6" customHeight="1" x14ac:dyDescent="0.25">
      <c r="A10" s="77"/>
      <c r="B10" s="60"/>
      <c r="C10" s="60"/>
      <c r="D10" s="60"/>
      <c r="E10" s="37" t="s">
        <v>141</v>
      </c>
      <c r="F10" s="11" t="s">
        <v>300</v>
      </c>
      <c r="G10" s="39" t="s">
        <v>11</v>
      </c>
      <c r="H10" s="37">
        <f t="shared" ref="H10:H17" si="1">IF(G10="No cumple",0,IF(G10="Cumple parcialmente",0.5,IF(G10="Cumple totalmente",1,IF(G10="No aplica ",1,0))))</f>
        <v>0</v>
      </c>
      <c r="I10" s="11" t="s">
        <v>454</v>
      </c>
      <c r="J10" s="94"/>
      <c r="K10" s="76" t="s">
        <v>144</v>
      </c>
    </row>
    <row r="11" spans="1:11" ht="236.25" customHeight="1" x14ac:dyDescent="0.25">
      <c r="A11" s="77"/>
      <c r="B11" s="60"/>
      <c r="C11" s="60"/>
      <c r="D11" s="60"/>
      <c r="E11" s="37" t="s">
        <v>142</v>
      </c>
      <c r="F11" s="11" t="s">
        <v>301</v>
      </c>
      <c r="G11" s="39" t="s">
        <v>12</v>
      </c>
      <c r="H11" s="37">
        <f t="shared" si="1"/>
        <v>0.5</v>
      </c>
      <c r="I11" s="2" t="s">
        <v>408</v>
      </c>
      <c r="J11" s="45"/>
      <c r="K11" s="76" t="s">
        <v>455</v>
      </c>
    </row>
    <row r="12" spans="1:11" ht="73.5" customHeight="1" x14ac:dyDescent="0.25">
      <c r="A12" s="77"/>
      <c r="B12" s="60"/>
      <c r="C12" s="60"/>
      <c r="D12" s="60"/>
      <c r="E12" s="37" t="s">
        <v>143</v>
      </c>
      <c r="F12" s="11" t="s">
        <v>302</v>
      </c>
      <c r="G12" s="39" t="s">
        <v>12</v>
      </c>
      <c r="H12" s="37">
        <f t="shared" si="1"/>
        <v>0.5</v>
      </c>
      <c r="I12" s="40" t="s">
        <v>303</v>
      </c>
      <c r="J12" s="88" t="s">
        <v>521</v>
      </c>
      <c r="K12" s="76"/>
    </row>
    <row r="13" spans="1:11" ht="112.5" customHeight="1" x14ac:dyDescent="0.25">
      <c r="A13" s="77"/>
      <c r="B13" s="60"/>
      <c r="C13" s="60"/>
      <c r="D13" s="60"/>
      <c r="E13" s="37" t="s">
        <v>145</v>
      </c>
      <c r="F13" s="11" t="s">
        <v>304</v>
      </c>
      <c r="G13" s="39" t="s">
        <v>13</v>
      </c>
      <c r="H13" s="37">
        <f t="shared" si="1"/>
        <v>1</v>
      </c>
      <c r="I13" s="11" t="s">
        <v>389</v>
      </c>
      <c r="J13" s="89"/>
      <c r="K13" s="76"/>
    </row>
    <row r="14" spans="1:11" ht="409.6" customHeight="1" x14ac:dyDescent="0.25">
      <c r="A14" s="78"/>
      <c r="B14" s="60"/>
      <c r="C14" s="60"/>
      <c r="D14" s="60"/>
      <c r="E14" s="37" t="s">
        <v>146</v>
      </c>
      <c r="F14" s="11" t="s">
        <v>366</v>
      </c>
      <c r="G14" s="39" t="s">
        <v>375</v>
      </c>
      <c r="H14" s="37">
        <f t="shared" si="1"/>
        <v>1</v>
      </c>
      <c r="I14" s="11" t="s">
        <v>456</v>
      </c>
      <c r="J14" s="95"/>
      <c r="K14" s="76"/>
    </row>
    <row r="15" spans="1:11" ht="324.75" customHeight="1" x14ac:dyDescent="0.25">
      <c r="A15" s="77" t="s">
        <v>129</v>
      </c>
      <c r="B15" s="43" t="s">
        <v>138</v>
      </c>
      <c r="C15" s="44" t="s">
        <v>103</v>
      </c>
      <c r="D15" s="44" t="s">
        <v>243</v>
      </c>
      <c r="E15" s="37" t="s">
        <v>147</v>
      </c>
      <c r="F15" s="11" t="s">
        <v>305</v>
      </c>
      <c r="G15" s="39" t="s">
        <v>375</v>
      </c>
      <c r="H15" s="37">
        <f t="shared" si="1"/>
        <v>1</v>
      </c>
      <c r="I15" s="11" t="s">
        <v>390</v>
      </c>
      <c r="J15" s="88" t="s">
        <v>348</v>
      </c>
      <c r="K15" s="76" t="s">
        <v>351</v>
      </c>
    </row>
    <row r="16" spans="1:11" ht="145.5" customHeight="1" x14ac:dyDescent="0.25">
      <c r="A16" s="77"/>
      <c r="B16" s="47"/>
      <c r="C16" s="48"/>
      <c r="D16" s="48"/>
      <c r="E16" s="37" t="s">
        <v>148</v>
      </c>
      <c r="F16" s="11" t="s">
        <v>306</v>
      </c>
      <c r="G16" s="39" t="s">
        <v>13</v>
      </c>
      <c r="H16" s="37">
        <f t="shared" si="1"/>
        <v>1</v>
      </c>
      <c r="I16" s="40"/>
      <c r="J16" s="89"/>
      <c r="K16" s="76" t="s">
        <v>351</v>
      </c>
    </row>
    <row r="17" spans="1:11" ht="155.25" customHeight="1" x14ac:dyDescent="0.25">
      <c r="A17" s="78"/>
      <c r="B17" s="54"/>
      <c r="C17" s="55"/>
      <c r="D17" s="55"/>
      <c r="E17" s="37" t="s">
        <v>149</v>
      </c>
      <c r="F17" s="11" t="s">
        <v>307</v>
      </c>
      <c r="G17" s="39" t="s">
        <v>11</v>
      </c>
      <c r="H17" s="37">
        <f t="shared" si="1"/>
        <v>0</v>
      </c>
      <c r="I17" s="40" t="s">
        <v>308</v>
      </c>
      <c r="J17" s="91"/>
      <c r="K17" s="76" t="s">
        <v>351</v>
      </c>
    </row>
    <row r="18" spans="1:11" x14ac:dyDescent="0.25">
      <c r="A18" s="79"/>
      <c r="B18" s="79"/>
      <c r="C18" s="79"/>
      <c r="D18" s="79"/>
      <c r="E18" s="79"/>
      <c r="F18" s="79" t="s">
        <v>4</v>
      </c>
      <c r="G18" s="80"/>
      <c r="H18" s="80">
        <f>SUM(H9:H17)</f>
        <v>6</v>
      </c>
      <c r="I18" s="79"/>
      <c r="J18" s="81"/>
      <c r="K18" s="79"/>
    </row>
  </sheetData>
  <mergeCells count="21">
    <mergeCell ref="J12:J13"/>
    <mergeCell ref="K7:K8"/>
    <mergeCell ref="A6:K6"/>
    <mergeCell ref="C15:C17"/>
    <mergeCell ref="D15:D17"/>
    <mergeCell ref="A9:A14"/>
    <mergeCell ref="A15:A17"/>
    <mergeCell ref="D9:D14"/>
    <mergeCell ref="C9:C14"/>
    <mergeCell ref="B9:B14"/>
    <mergeCell ref="B15:B17"/>
    <mergeCell ref="J15:J17"/>
    <mergeCell ref="A7:A8"/>
    <mergeCell ref="B7:B8"/>
    <mergeCell ref="I7:I8"/>
    <mergeCell ref="J7:J8"/>
    <mergeCell ref="C7:C8"/>
    <mergeCell ref="D7:D8"/>
    <mergeCell ref="E7:E8"/>
    <mergeCell ref="F7:F8"/>
    <mergeCell ref="G7:H7"/>
  </mergeCells>
  <dataValidations count="1">
    <dataValidation type="list" allowBlank="1" showInputMessage="1" showErrorMessage="1" sqref="G9:G17" xr:uid="{00000000-0002-0000-05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K22"/>
  <sheetViews>
    <sheetView showGridLines="0" topLeftCell="A6" zoomScale="69" zoomScaleNormal="69" workbookViewId="0">
      <selection activeCell="A6"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3.33203125" style="18" bestFit="1" customWidth="1"/>
    <col min="8" max="8" width="11.44140625" style="18" customWidth="1"/>
    <col min="9" max="9" width="141.33203125" style="18" customWidth="1"/>
    <col min="10" max="10" width="75.33203125" style="18" customWidth="1"/>
    <col min="11" max="11" width="85.5546875" style="18" customWidth="1"/>
    <col min="12" max="16384" width="11.44140625" style="18"/>
  </cols>
  <sheetData>
    <row r="6" spans="1:11" ht="15.75" customHeight="1" x14ac:dyDescent="0.25">
      <c r="A6" s="82" t="s">
        <v>150</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3" t="s">
        <v>114</v>
      </c>
      <c r="K7" s="30" t="s">
        <v>96</v>
      </c>
    </row>
    <row r="8" spans="1:11" ht="27.6" x14ac:dyDescent="0.25">
      <c r="A8" s="29"/>
      <c r="B8" s="34"/>
      <c r="C8" s="34"/>
      <c r="D8" s="34"/>
      <c r="E8" s="34"/>
      <c r="F8" s="29"/>
      <c r="G8" s="35" t="s">
        <v>376</v>
      </c>
      <c r="H8" s="35" t="s">
        <v>377</v>
      </c>
      <c r="I8" s="36"/>
      <c r="J8" s="36"/>
      <c r="K8" s="34"/>
    </row>
    <row r="9" spans="1:11" ht="97.5" customHeight="1" x14ac:dyDescent="0.25">
      <c r="A9" s="75" t="s">
        <v>111</v>
      </c>
      <c r="B9" s="44" t="s">
        <v>150</v>
      </c>
      <c r="C9" s="44" t="s">
        <v>116</v>
      </c>
      <c r="D9" s="44" t="s">
        <v>151</v>
      </c>
      <c r="E9" s="37" t="s">
        <v>152</v>
      </c>
      <c r="F9" s="11" t="s">
        <v>367</v>
      </c>
      <c r="G9" s="39" t="s">
        <v>13</v>
      </c>
      <c r="H9" s="37">
        <f t="shared" ref="H9" si="0">IF(G9="No cumple",0,IF(G9="Cumple parcialmente",0.5,IF(G9="Cumple totalmente",1,IF(G9="No aplica ",1,0))))</f>
        <v>1</v>
      </c>
      <c r="I9" s="11" t="s">
        <v>391</v>
      </c>
      <c r="J9" s="41"/>
      <c r="K9" s="76"/>
    </row>
    <row r="10" spans="1:11" ht="134.25" customHeight="1" x14ac:dyDescent="0.25">
      <c r="A10" s="77"/>
      <c r="B10" s="48"/>
      <c r="C10" s="48"/>
      <c r="D10" s="48"/>
      <c r="E10" s="37" t="s">
        <v>153</v>
      </c>
      <c r="F10" s="40" t="s">
        <v>538</v>
      </c>
      <c r="G10" s="39" t="s">
        <v>13</v>
      </c>
      <c r="H10" s="37">
        <f t="shared" ref="H10:H21" si="1">IF(G10="No cumple",0,IF(G10="Cumple parcialmente",0.5,IF(G10="Cumple totalmente",1,IF(G10="No aplica ",1,0))))</f>
        <v>1</v>
      </c>
      <c r="I10" s="11" t="s">
        <v>309</v>
      </c>
      <c r="J10" s="41"/>
      <c r="K10" s="76"/>
    </row>
    <row r="11" spans="1:11" ht="409.5" customHeight="1" x14ac:dyDescent="0.25">
      <c r="A11" s="78"/>
      <c r="B11" s="55"/>
      <c r="C11" s="55"/>
      <c r="D11" s="55"/>
      <c r="E11" s="37" t="s">
        <v>154</v>
      </c>
      <c r="F11" s="11" t="s">
        <v>310</v>
      </c>
      <c r="G11" s="39" t="s">
        <v>13</v>
      </c>
      <c r="H11" s="37">
        <f t="shared" si="1"/>
        <v>1</v>
      </c>
      <c r="I11" s="11" t="s">
        <v>457</v>
      </c>
      <c r="J11" s="41"/>
      <c r="K11" s="76"/>
    </row>
    <row r="12" spans="1:11" ht="176.25" customHeight="1" x14ac:dyDescent="0.25">
      <c r="A12" s="75" t="s">
        <v>111</v>
      </c>
      <c r="B12" s="44" t="s">
        <v>150</v>
      </c>
      <c r="C12" s="44" t="s">
        <v>103</v>
      </c>
      <c r="D12" s="44" t="s">
        <v>6</v>
      </c>
      <c r="E12" s="37" t="s">
        <v>155</v>
      </c>
      <c r="F12" s="11" t="s">
        <v>311</v>
      </c>
      <c r="G12" s="39" t="s">
        <v>13</v>
      </c>
      <c r="H12" s="37">
        <f t="shared" si="1"/>
        <v>1</v>
      </c>
      <c r="I12" s="11"/>
      <c r="J12" s="85" t="s">
        <v>523</v>
      </c>
      <c r="K12" s="76" t="s">
        <v>352</v>
      </c>
    </row>
    <row r="13" spans="1:11" ht="128.25" customHeight="1" x14ac:dyDescent="0.25">
      <c r="A13" s="77"/>
      <c r="B13" s="48"/>
      <c r="C13" s="48"/>
      <c r="D13" s="48"/>
      <c r="E13" s="37" t="s">
        <v>156</v>
      </c>
      <c r="F13" s="11" t="s">
        <v>312</v>
      </c>
      <c r="G13" s="39" t="s">
        <v>13</v>
      </c>
      <c r="H13" s="37">
        <f t="shared" si="1"/>
        <v>1</v>
      </c>
      <c r="I13" s="11" t="s">
        <v>410</v>
      </c>
      <c r="J13" s="86"/>
      <c r="K13" s="76" t="s">
        <v>352</v>
      </c>
    </row>
    <row r="14" spans="1:11" ht="201" customHeight="1" x14ac:dyDescent="0.25">
      <c r="A14" s="77"/>
      <c r="B14" s="48"/>
      <c r="C14" s="48"/>
      <c r="D14" s="48"/>
      <c r="E14" s="37" t="s">
        <v>157</v>
      </c>
      <c r="F14" s="11" t="s">
        <v>313</v>
      </c>
      <c r="G14" s="39" t="s">
        <v>13</v>
      </c>
      <c r="H14" s="37">
        <f t="shared" si="1"/>
        <v>1</v>
      </c>
      <c r="I14" s="11" t="s">
        <v>314</v>
      </c>
      <c r="J14" s="86"/>
      <c r="K14" s="76" t="s">
        <v>352</v>
      </c>
    </row>
    <row r="15" spans="1:11" ht="183.75" customHeight="1" x14ac:dyDescent="0.25">
      <c r="A15" s="78"/>
      <c r="B15" s="55"/>
      <c r="C15" s="55"/>
      <c r="D15" s="55"/>
      <c r="E15" s="37" t="s">
        <v>158</v>
      </c>
      <c r="F15" s="11" t="s">
        <v>315</v>
      </c>
      <c r="G15" s="39" t="s">
        <v>13</v>
      </c>
      <c r="H15" s="37">
        <f t="shared" si="1"/>
        <v>1</v>
      </c>
      <c r="I15" s="11" t="s">
        <v>316</v>
      </c>
      <c r="J15" s="87"/>
      <c r="K15" s="76" t="s">
        <v>352</v>
      </c>
    </row>
    <row r="16" spans="1:11" ht="96.75" customHeight="1" x14ac:dyDescent="0.25">
      <c r="A16" s="75" t="s">
        <v>111</v>
      </c>
      <c r="B16" s="44" t="s">
        <v>150</v>
      </c>
      <c r="C16" s="44" t="s">
        <v>109</v>
      </c>
      <c r="D16" s="44" t="s">
        <v>87</v>
      </c>
      <c r="E16" s="37" t="s">
        <v>159</v>
      </c>
      <c r="F16" s="11" t="s">
        <v>317</v>
      </c>
      <c r="G16" s="39" t="s">
        <v>13</v>
      </c>
      <c r="H16" s="37">
        <f t="shared" si="1"/>
        <v>1</v>
      </c>
      <c r="I16" s="11" t="s">
        <v>318</v>
      </c>
      <c r="J16" s="92"/>
      <c r="K16" s="76"/>
    </row>
    <row r="17" spans="1:11" ht="72" customHeight="1" x14ac:dyDescent="0.25">
      <c r="A17" s="77"/>
      <c r="B17" s="48"/>
      <c r="C17" s="48"/>
      <c r="D17" s="48"/>
      <c r="E17" s="37" t="s">
        <v>160</v>
      </c>
      <c r="F17" s="11" t="s">
        <v>392</v>
      </c>
      <c r="G17" s="39" t="s">
        <v>13</v>
      </c>
      <c r="H17" s="37">
        <f t="shared" si="1"/>
        <v>1</v>
      </c>
      <c r="I17" s="11" t="s">
        <v>319</v>
      </c>
      <c r="J17" s="96"/>
      <c r="K17" s="76"/>
    </row>
    <row r="18" spans="1:11" ht="102.75" customHeight="1" x14ac:dyDescent="0.25">
      <c r="A18" s="78"/>
      <c r="B18" s="55"/>
      <c r="C18" s="55"/>
      <c r="D18" s="55"/>
      <c r="E18" s="37" t="s">
        <v>161</v>
      </c>
      <c r="F18" s="11" t="s">
        <v>320</v>
      </c>
      <c r="G18" s="39" t="s">
        <v>13</v>
      </c>
      <c r="H18" s="37">
        <f t="shared" si="1"/>
        <v>1</v>
      </c>
      <c r="I18" s="11" t="s">
        <v>321</v>
      </c>
      <c r="J18" s="93"/>
      <c r="K18" s="76" t="s">
        <v>162</v>
      </c>
    </row>
    <row r="19" spans="1:11" ht="207.6" customHeight="1" x14ac:dyDescent="0.25">
      <c r="A19" s="75" t="s">
        <v>111</v>
      </c>
      <c r="B19" s="44" t="s">
        <v>150</v>
      </c>
      <c r="C19" s="44" t="s">
        <v>129</v>
      </c>
      <c r="D19" s="44" t="s">
        <v>7</v>
      </c>
      <c r="E19" s="37" t="s">
        <v>393</v>
      </c>
      <c r="F19" s="11" t="s">
        <v>505</v>
      </c>
      <c r="G19" s="39" t="s">
        <v>13</v>
      </c>
      <c r="H19" s="37">
        <f t="shared" si="1"/>
        <v>1</v>
      </c>
      <c r="I19" s="11" t="s">
        <v>506</v>
      </c>
      <c r="J19" s="41" t="s">
        <v>524</v>
      </c>
      <c r="K19" s="76" t="s">
        <v>353</v>
      </c>
    </row>
    <row r="20" spans="1:11" ht="305.25" customHeight="1" x14ac:dyDescent="0.25">
      <c r="A20" s="77"/>
      <c r="B20" s="48"/>
      <c r="C20" s="48"/>
      <c r="D20" s="48"/>
      <c r="E20" s="37" t="s">
        <v>394</v>
      </c>
      <c r="F20" s="11" t="s">
        <v>395</v>
      </c>
      <c r="G20" s="39" t="s">
        <v>13</v>
      </c>
      <c r="H20" s="37">
        <f t="shared" si="1"/>
        <v>1</v>
      </c>
      <c r="I20" s="11" t="s">
        <v>507</v>
      </c>
      <c r="J20" s="41"/>
      <c r="K20" s="76"/>
    </row>
    <row r="21" spans="1:11" ht="207" x14ac:dyDescent="0.25">
      <c r="A21" s="78"/>
      <c r="B21" s="55"/>
      <c r="C21" s="55"/>
      <c r="D21" s="55"/>
      <c r="E21" s="37" t="s">
        <v>396</v>
      </c>
      <c r="F21" s="11" t="s">
        <v>397</v>
      </c>
      <c r="G21" s="39" t="s">
        <v>13</v>
      </c>
      <c r="H21" s="37">
        <f t="shared" si="1"/>
        <v>1</v>
      </c>
      <c r="I21" s="11" t="s">
        <v>458</v>
      </c>
      <c r="J21" s="45" t="s">
        <v>402</v>
      </c>
      <c r="K21" s="76"/>
    </row>
    <row r="22" spans="1:11" x14ac:dyDescent="0.25">
      <c r="A22" s="79"/>
      <c r="B22" s="79"/>
      <c r="C22" s="79"/>
      <c r="D22" s="79"/>
      <c r="E22" s="79"/>
      <c r="F22" s="79" t="s">
        <v>4</v>
      </c>
      <c r="G22" s="80"/>
      <c r="H22" s="80">
        <f>SUM(H9:H21)</f>
        <v>13</v>
      </c>
      <c r="I22" s="79"/>
      <c r="J22" s="81"/>
      <c r="K22" s="79"/>
    </row>
  </sheetData>
  <mergeCells count="29">
    <mergeCell ref="K7:K8"/>
    <mergeCell ref="A6:K6"/>
    <mergeCell ref="C19:C21"/>
    <mergeCell ref="B19:B21"/>
    <mergeCell ref="A19:A21"/>
    <mergeCell ref="D19:D21"/>
    <mergeCell ref="D16:D18"/>
    <mergeCell ref="C16:C18"/>
    <mergeCell ref="B16:B18"/>
    <mergeCell ref="A16:A18"/>
    <mergeCell ref="A7:A8"/>
    <mergeCell ref="B7:B8"/>
    <mergeCell ref="C7:C8"/>
    <mergeCell ref="D7:D8"/>
    <mergeCell ref="E7:E8"/>
    <mergeCell ref="F7:F8"/>
    <mergeCell ref="G7:H7"/>
    <mergeCell ref="I7:I8"/>
    <mergeCell ref="J7:J8"/>
    <mergeCell ref="A9:A11"/>
    <mergeCell ref="J16:J18"/>
    <mergeCell ref="D12:D15"/>
    <mergeCell ref="B12:B15"/>
    <mergeCell ref="A12:A15"/>
    <mergeCell ref="D9:D11"/>
    <mergeCell ref="J12:J15"/>
    <mergeCell ref="C9:C11"/>
    <mergeCell ref="C12:C15"/>
    <mergeCell ref="B9:B11"/>
  </mergeCells>
  <dataValidations count="1">
    <dataValidation type="list" allowBlank="1" showInputMessage="1" showErrorMessage="1" sqref="G9:G21" xr:uid="{00000000-0002-0000-06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6:K28"/>
  <sheetViews>
    <sheetView showGridLines="0" topLeftCell="A12" zoomScale="62" zoomScaleNormal="62" workbookViewId="0">
      <selection activeCell="A15" sqref="A1:XFD1048576"/>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15.5546875" style="18" customWidth="1"/>
    <col min="8" max="8" width="11.44140625" style="18" customWidth="1"/>
    <col min="9" max="9" width="104.109375" style="18" customWidth="1"/>
    <col min="10" max="10" width="88.88671875" style="104" customWidth="1"/>
    <col min="11" max="11" width="83.88671875" style="18" customWidth="1"/>
    <col min="12" max="16384" width="11.44140625" style="18"/>
  </cols>
  <sheetData>
    <row r="6" spans="1:11" ht="15.75" customHeight="1" x14ac:dyDescent="0.25">
      <c r="A6" s="82" t="s">
        <v>163</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0" t="s">
        <v>114</v>
      </c>
      <c r="K7" s="30" t="s">
        <v>96</v>
      </c>
    </row>
    <row r="8" spans="1:11" ht="27.6" x14ac:dyDescent="0.25">
      <c r="A8" s="29"/>
      <c r="B8" s="34"/>
      <c r="C8" s="34"/>
      <c r="D8" s="34"/>
      <c r="E8" s="34"/>
      <c r="F8" s="29"/>
      <c r="G8" s="35" t="s">
        <v>376</v>
      </c>
      <c r="H8" s="35" t="s">
        <v>377</v>
      </c>
      <c r="I8" s="36"/>
      <c r="J8" s="34"/>
      <c r="K8" s="34"/>
    </row>
    <row r="9" spans="1:11" ht="219" customHeight="1" x14ac:dyDescent="0.25">
      <c r="A9" s="75" t="s">
        <v>112</v>
      </c>
      <c r="B9" s="44" t="s">
        <v>163</v>
      </c>
      <c r="C9" s="44" t="s">
        <v>116</v>
      </c>
      <c r="D9" s="44" t="s">
        <v>89</v>
      </c>
      <c r="E9" s="37" t="s">
        <v>164</v>
      </c>
      <c r="F9" s="11" t="s">
        <v>508</v>
      </c>
      <c r="G9" s="39" t="s">
        <v>375</v>
      </c>
      <c r="H9" s="37">
        <f t="shared" ref="H9" si="0">IF(G9="No cumple",0,IF(G9="Cumple parcialmente",0.5,IF(G9="Cumple totalmente",1,IF(G9="No aplica ",1,0))))</f>
        <v>1</v>
      </c>
      <c r="I9" s="11" t="s">
        <v>411</v>
      </c>
      <c r="J9" s="97"/>
      <c r="K9" s="76"/>
    </row>
    <row r="10" spans="1:11" ht="75.75" customHeight="1" x14ac:dyDescent="0.25">
      <c r="A10" s="77"/>
      <c r="B10" s="48"/>
      <c r="C10" s="48"/>
      <c r="D10" s="48"/>
      <c r="E10" s="37" t="s">
        <v>165</v>
      </c>
      <c r="F10" s="11" t="s">
        <v>509</v>
      </c>
      <c r="G10" s="39" t="s">
        <v>375</v>
      </c>
      <c r="H10" s="37">
        <f t="shared" ref="H10:H27" si="1">IF(G10="No cumple",0,IF(G10="Cumple parcialmente",0.5,IF(G10="Cumple totalmente",1,IF(G10="No aplica ",1,0))))</f>
        <v>1</v>
      </c>
      <c r="I10" s="11" t="s">
        <v>539</v>
      </c>
      <c r="J10" s="98"/>
      <c r="K10" s="76"/>
    </row>
    <row r="11" spans="1:11" ht="111.75" customHeight="1" x14ac:dyDescent="0.25">
      <c r="A11" s="77"/>
      <c r="B11" s="48"/>
      <c r="C11" s="48"/>
      <c r="D11" s="48"/>
      <c r="E11" s="37" t="s">
        <v>166</v>
      </c>
      <c r="F11" s="11" t="s">
        <v>322</v>
      </c>
      <c r="G11" s="39" t="s">
        <v>375</v>
      </c>
      <c r="H11" s="37">
        <f t="shared" si="1"/>
        <v>1</v>
      </c>
      <c r="I11" s="11" t="s">
        <v>323</v>
      </c>
      <c r="J11" s="98"/>
      <c r="K11" s="76"/>
    </row>
    <row r="12" spans="1:11" ht="51" customHeight="1" x14ac:dyDescent="0.25">
      <c r="A12" s="77"/>
      <c r="B12" s="48"/>
      <c r="C12" s="48"/>
      <c r="D12" s="48"/>
      <c r="E12" s="37" t="s">
        <v>167</v>
      </c>
      <c r="F12" s="11" t="s">
        <v>324</v>
      </c>
      <c r="G12" s="39" t="s">
        <v>375</v>
      </c>
      <c r="H12" s="37">
        <f t="shared" si="1"/>
        <v>1</v>
      </c>
      <c r="I12" s="11"/>
      <c r="J12" s="98"/>
      <c r="K12" s="76"/>
    </row>
    <row r="13" spans="1:11" ht="58.5" customHeight="1" x14ac:dyDescent="0.25">
      <c r="A13" s="77"/>
      <c r="B13" s="48"/>
      <c r="C13" s="48"/>
      <c r="D13" s="48"/>
      <c r="E13" s="37" t="s">
        <v>168</v>
      </c>
      <c r="F13" s="11" t="s">
        <v>325</v>
      </c>
      <c r="G13" s="39" t="s">
        <v>375</v>
      </c>
      <c r="H13" s="37">
        <f t="shared" si="1"/>
        <v>1</v>
      </c>
      <c r="I13" s="11"/>
      <c r="J13" s="98"/>
      <c r="K13" s="76"/>
    </row>
    <row r="14" spans="1:11" ht="75" customHeight="1" x14ac:dyDescent="0.25">
      <c r="A14" s="78"/>
      <c r="B14" s="55"/>
      <c r="C14" s="55"/>
      <c r="D14" s="55"/>
      <c r="E14" s="37" t="s">
        <v>169</v>
      </c>
      <c r="F14" s="11" t="s">
        <v>510</v>
      </c>
      <c r="G14" s="39" t="s">
        <v>375</v>
      </c>
      <c r="H14" s="37">
        <f t="shared" si="1"/>
        <v>1</v>
      </c>
      <c r="I14" s="11" t="s">
        <v>511</v>
      </c>
      <c r="J14" s="99"/>
      <c r="K14" s="76"/>
    </row>
    <row r="15" spans="1:11" ht="65.25" customHeight="1" x14ac:dyDescent="0.25">
      <c r="A15" s="75" t="s">
        <v>112</v>
      </c>
      <c r="B15" s="44" t="s">
        <v>163</v>
      </c>
      <c r="C15" s="44" t="s">
        <v>103</v>
      </c>
      <c r="D15" s="44" t="s">
        <v>178</v>
      </c>
      <c r="E15" s="37" t="s">
        <v>170</v>
      </c>
      <c r="F15" s="11" t="s">
        <v>326</v>
      </c>
      <c r="G15" s="39" t="s">
        <v>375</v>
      </c>
      <c r="H15" s="37">
        <f t="shared" si="1"/>
        <v>1</v>
      </c>
      <c r="I15" s="11" t="s">
        <v>327</v>
      </c>
      <c r="J15" s="52"/>
      <c r="K15" s="76" t="s">
        <v>354</v>
      </c>
    </row>
    <row r="16" spans="1:11" ht="72" customHeight="1" x14ac:dyDescent="0.25">
      <c r="A16" s="77"/>
      <c r="B16" s="48"/>
      <c r="C16" s="48"/>
      <c r="D16" s="48"/>
      <c r="E16" s="37" t="s">
        <v>171</v>
      </c>
      <c r="F16" s="40" t="s">
        <v>512</v>
      </c>
      <c r="G16" s="39" t="s">
        <v>375</v>
      </c>
      <c r="H16" s="37">
        <f t="shared" si="1"/>
        <v>1</v>
      </c>
      <c r="I16" s="11" t="s">
        <v>328</v>
      </c>
      <c r="J16" s="52"/>
      <c r="K16" s="76" t="s">
        <v>354</v>
      </c>
    </row>
    <row r="17" spans="1:11" ht="409.5" customHeight="1" x14ac:dyDescent="0.25">
      <c r="A17" s="77"/>
      <c r="B17" s="48"/>
      <c r="C17" s="48"/>
      <c r="D17" s="48"/>
      <c r="E17" s="37" t="s">
        <v>172</v>
      </c>
      <c r="F17" s="11" t="s">
        <v>513</v>
      </c>
      <c r="G17" s="39" t="s">
        <v>375</v>
      </c>
      <c r="H17" s="37">
        <f t="shared" si="1"/>
        <v>1</v>
      </c>
      <c r="I17" s="2" t="s">
        <v>460</v>
      </c>
      <c r="J17" s="52"/>
      <c r="K17" s="76" t="s">
        <v>354</v>
      </c>
    </row>
    <row r="18" spans="1:11" ht="132.75" customHeight="1" x14ac:dyDescent="0.25">
      <c r="A18" s="77"/>
      <c r="B18" s="48"/>
      <c r="C18" s="48"/>
      <c r="D18" s="48"/>
      <c r="E18" s="37" t="s">
        <v>173</v>
      </c>
      <c r="F18" s="11" t="s">
        <v>329</v>
      </c>
      <c r="G18" s="39" t="s">
        <v>375</v>
      </c>
      <c r="H18" s="37">
        <f t="shared" si="1"/>
        <v>1</v>
      </c>
      <c r="I18" s="11" t="s">
        <v>459</v>
      </c>
      <c r="J18" s="52"/>
      <c r="K18" s="76" t="s">
        <v>354</v>
      </c>
    </row>
    <row r="19" spans="1:11" ht="104.25" customHeight="1" x14ac:dyDescent="0.25">
      <c r="A19" s="77"/>
      <c r="B19" s="48"/>
      <c r="C19" s="48"/>
      <c r="D19" s="48"/>
      <c r="E19" s="37" t="s">
        <v>174</v>
      </c>
      <c r="F19" s="11" t="s">
        <v>330</v>
      </c>
      <c r="G19" s="39" t="s">
        <v>375</v>
      </c>
      <c r="H19" s="37">
        <f t="shared" si="1"/>
        <v>1</v>
      </c>
      <c r="I19" s="11" t="s">
        <v>331</v>
      </c>
      <c r="J19" s="52"/>
      <c r="K19" s="76" t="s">
        <v>354</v>
      </c>
    </row>
    <row r="20" spans="1:11" ht="240.75" customHeight="1" x14ac:dyDescent="0.25">
      <c r="A20" s="77"/>
      <c r="B20" s="48"/>
      <c r="C20" s="48"/>
      <c r="D20" s="48"/>
      <c r="E20" s="37" t="s">
        <v>175</v>
      </c>
      <c r="F20" s="11" t="s">
        <v>332</v>
      </c>
      <c r="G20" s="39" t="s">
        <v>375</v>
      </c>
      <c r="H20" s="37">
        <f t="shared" si="1"/>
        <v>1</v>
      </c>
      <c r="I20" s="11" t="s">
        <v>333</v>
      </c>
      <c r="J20" s="45" t="s">
        <v>398</v>
      </c>
      <c r="K20" s="76" t="s">
        <v>354</v>
      </c>
    </row>
    <row r="21" spans="1:11" ht="82.5" customHeight="1" x14ac:dyDescent="0.25">
      <c r="A21" s="78"/>
      <c r="B21" s="55"/>
      <c r="C21" s="55"/>
      <c r="D21" s="55"/>
      <c r="E21" s="37" t="s">
        <v>176</v>
      </c>
      <c r="F21" s="11" t="s">
        <v>334</v>
      </c>
      <c r="G21" s="39" t="s">
        <v>375</v>
      </c>
      <c r="H21" s="37">
        <f t="shared" si="1"/>
        <v>1</v>
      </c>
      <c r="I21" s="11" t="s">
        <v>335</v>
      </c>
      <c r="J21" s="45" t="s">
        <v>177</v>
      </c>
      <c r="K21" s="76" t="s">
        <v>354</v>
      </c>
    </row>
    <row r="22" spans="1:11" ht="123.75" customHeight="1" x14ac:dyDescent="0.25">
      <c r="A22" s="75" t="s">
        <v>112</v>
      </c>
      <c r="B22" s="44" t="s">
        <v>163</v>
      </c>
      <c r="C22" s="44" t="s">
        <v>109</v>
      </c>
      <c r="D22" s="44" t="s">
        <v>179</v>
      </c>
      <c r="E22" s="37" t="s">
        <v>180</v>
      </c>
      <c r="F22" s="11" t="s">
        <v>336</v>
      </c>
      <c r="G22" s="39" t="s">
        <v>375</v>
      </c>
      <c r="H22" s="37">
        <f t="shared" si="1"/>
        <v>1</v>
      </c>
      <c r="I22" s="11" t="s">
        <v>337</v>
      </c>
      <c r="J22" s="100"/>
      <c r="K22" s="76"/>
    </row>
    <row r="23" spans="1:11" ht="123.75" customHeight="1" x14ac:dyDescent="0.25">
      <c r="A23" s="77"/>
      <c r="B23" s="48"/>
      <c r="C23" s="48"/>
      <c r="D23" s="48"/>
      <c r="E23" s="37" t="s">
        <v>181</v>
      </c>
      <c r="F23" s="50" t="s">
        <v>461</v>
      </c>
      <c r="G23" s="39" t="s">
        <v>375</v>
      </c>
      <c r="H23" s="37">
        <f t="shared" si="1"/>
        <v>1</v>
      </c>
      <c r="I23" s="11" t="s">
        <v>338</v>
      </c>
      <c r="J23" s="101"/>
      <c r="K23" s="76"/>
    </row>
    <row r="24" spans="1:11" ht="273.75" customHeight="1" x14ac:dyDescent="0.25">
      <c r="A24" s="77"/>
      <c r="B24" s="48"/>
      <c r="C24" s="48"/>
      <c r="D24" s="48"/>
      <c r="E24" s="37" t="s">
        <v>182</v>
      </c>
      <c r="F24" s="11" t="s">
        <v>339</v>
      </c>
      <c r="G24" s="39" t="s">
        <v>375</v>
      </c>
      <c r="H24" s="37">
        <f t="shared" si="1"/>
        <v>1</v>
      </c>
      <c r="I24" s="11" t="s">
        <v>340</v>
      </c>
      <c r="J24" s="101"/>
      <c r="K24" s="76"/>
    </row>
    <row r="25" spans="1:11" ht="63" customHeight="1" x14ac:dyDescent="0.25">
      <c r="A25" s="77"/>
      <c r="B25" s="48"/>
      <c r="C25" s="48"/>
      <c r="D25" s="48"/>
      <c r="E25" s="37" t="s">
        <v>184</v>
      </c>
      <c r="F25" s="11" t="s">
        <v>514</v>
      </c>
      <c r="G25" s="39" t="s">
        <v>375</v>
      </c>
      <c r="H25" s="37">
        <f t="shared" si="1"/>
        <v>1</v>
      </c>
      <c r="I25" s="11" t="s">
        <v>183</v>
      </c>
      <c r="J25" s="101"/>
      <c r="K25" s="76"/>
    </row>
    <row r="26" spans="1:11" ht="123.75" customHeight="1" x14ac:dyDescent="0.25">
      <c r="A26" s="77"/>
      <c r="B26" s="48"/>
      <c r="C26" s="48"/>
      <c r="D26" s="48"/>
      <c r="E26" s="37" t="s">
        <v>185</v>
      </c>
      <c r="F26" s="11" t="s">
        <v>515</v>
      </c>
      <c r="G26" s="39" t="s">
        <v>375</v>
      </c>
      <c r="H26" s="37">
        <f t="shared" si="1"/>
        <v>1</v>
      </c>
      <c r="I26" s="11" t="s">
        <v>341</v>
      </c>
      <c r="J26" s="101"/>
      <c r="K26" s="76"/>
    </row>
    <row r="27" spans="1:11" ht="193.5" customHeight="1" x14ac:dyDescent="0.25">
      <c r="A27" s="78"/>
      <c r="B27" s="55"/>
      <c r="C27" s="55"/>
      <c r="D27" s="55"/>
      <c r="E27" s="37" t="s">
        <v>186</v>
      </c>
      <c r="F27" s="11" t="s">
        <v>540</v>
      </c>
      <c r="G27" s="39" t="s">
        <v>375</v>
      </c>
      <c r="H27" s="37">
        <f t="shared" si="1"/>
        <v>1</v>
      </c>
      <c r="I27" s="11" t="s">
        <v>342</v>
      </c>
      <c r="J27" s="102"/>
      <c r="K27" s="76"/>
    </row>
    <row r="28" spans="1:11" x14ac:dyDescent="0.25">
      <c r="A28" s="79"/>
      <c r="B28" s="79"/>
      <c r="C28" s="79"/>
      <c r="D28" s="79"/>
      <c r="E28" s="79"/>
      <c r="F28" s="79" t="s">
        <v>4</v>
      </c>
      <c r="G28" s="80"/>
      <c r="H28" s="80">
        <f>SUM(H9:H27)</f>
        <v>19</v>
      </c>
      <c r="I28" s="79"/>
      <c r="J28" s="103"/>
      <c r="K28" s="79"/>
    </row>
  </sheetData>
  <mergeCells count="25">
    <mergeCell ref="K7:K8"/>
    <mergeCell ref="A6:K6"/>
    <mergeCell ref="J9:J14"/>
    <mergeCell ref="J22:J27"/>
    <mergeCell ref="D22:D27"/>
    <mergeCell ref="C22:C27"/>
    <mergeCell ref="B22:B27"/>
    <mergeCell ref="A22:A27"/>
    <mergeCell ref="D9:D14"/>
    <mergeCell ref="C9:C14"/>
    <mergeCell ref="B9:B14"/>
    <mergeCell ref="A9:A14"/>
    <mergeCell ref="D15:D21"/>
    <mergeCell ref="C15:C21"/>
    <mergeCell ref="B15:B21"/>
    <mergeCell ref="A15:A21"/>
    <mergeCell ref="J7:J8"/>
    <mergeCell ref="A7:A8"/>
    <mergeCell ref="B7:B8"/>
    <mergeCell ref="C7:C8"/>
    <mergeCell ref="D7:D8"/>
    <mergeCell ref="E7:E8"/>
    <mergeCell ref="F7:F8"/>
    <mergeCell ref="G7:H7"/>
    <mergeCell ref="I7:I8"/>
  </mergeCells>
  <dataValidations count="1">
    <dataValidation type="list" allowBlank="1" showInputMessage="1" showErrorMessage="1" sqref="G9:G27" xr:uid="{00000000-0002-0000-0700-000000000000}">
      <formula1>"No cumple,Cumple parcialmente,Cumple totalmente,No aplica "</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6:K21"/>
  <sheetViews>
    <sheetView showGridLines="0" topLeftCell="A9" zoomScale="70" zoomScaleNormal="70" workbookViewId="0">
      <selection activeCell="D9" sqref="D9:D13"/>
    </sheetView>
  </sheetViews>
  <sheetFormatPr baseColWidth="10" defaultColWidth="11.44140625" defaultRowHeight="13.8" x14ac:dyDescent="0.25"/>
  <cols>
    <col min="1" max="1" width="11.109375" style="18" bestFit="1" customWidth="1"/>
    <col min="2" max="2" width="26.109375" style="18" bestFit="1" customWidth="1"/>
    <col min="3" max="5" width="26.109375" style="18" customWidth="1"/>
    <col min="6" max="6" width="90.109375" style="18" customWidth="1"/>
    <col min="7" max="7" width="25.33203125" style="18" customWidth="1"/>
    <col min="8" max="8" width="13.6640625" style="18" bestFit="1" customWidth="1"/>
    <col min="9" max="9" width="162.5546875" style="18" bestFit="1" customWidth="1"/>
    <col min="10" max="10" width="155.88671875" style="104" bestFit="1" customWidth="1"/>
    <col min="11" max="11" width="48.109375" style="18" customWidth="1"/>
    <col min="12" max="16384" width="11.44140625" style="18"/>
  </cols>
  <sheetData>
    <row r="6" spans="1:11" ht="15.75" customHeight="1" x14ac:dyDescent="0.25">
      <c r="A6" s="82" t="s">
        <v>187</v>
      </c>
      <c r="B6" s="83"/>
      <c r="C6" s="83"/>
      <c r="D6" s="83"/>
      <c r="E6" s="83"/>
      <c r="F6" s="83"/>
      <c r="G6" s="83"/>
      <c r="H6" s="83"/>
      <c r="I6" s="83"/>
      <c r="J6" s="83"/>
      <c r="K6" s="83"/>
    </row>
    <row r="7" spans="1:11" ht="15.75" customHeight="1" x14ac:dyDescent="0.25">
      <c r="A7" s="29" t="s">
        <v>91</v>
      </c>
      <c r="B7" s="30" t="s">
        <v>101</v>
      </c>
      <c r="C7" s="30" t="s">
        <v>102</v>
      </c>
      <c r="D7" s="30" t="s">
        <v>92</v>
      </c>
      <c r="E7" s="30" t="s">
        <v>93</v>
      </c>
      <c r="F7" s="29" t="s">
        <v>94</v>
      </c>
      <c r="G7" s="29" t="s">
        <v>14</v>
      </c>
      <c r="H7" s="29"/>
      <c r="I7" s="33" t="s">
        <v>90</v>
      </c>
      <c r="J7" s="30" t="s">
        <v>114</v>
      </c>
      <c r="K7" s="30" t="s">
        <v>96</v>
      </c>
    </row>
    <row r="8" spans="1:11" ht="27.6" x14ac:dyDescent="0.25">
      <c r="A8" s="29"/>
      <c r="B8" s="34"/>
      <c r="C8" s="34"/>
      <c r="D8" s="34"/>
      <c r="E8" s="34"/>
      <c r="F8" s="29"/>
      <c r="G8" s="35" t="s">
        <v>376</v>
      </c>
      <c r="H8" s="35" t="s">
        <v>377</v>
      </c>
      <c r="I8" s="36"/>
      <c r="J8" s="34"/>
      <c r="K8" s="34"/>
    </row>
    <row r="9" spans="1:11" ht="122.25" customHeight="1" x14ac:dyDescent="0.25">
      <c r="A9" s="75" t="s">
        <v>113</v>
      </c>
      <c r="B9" s="44" t="s">
        <v>187</v>
      </c>
      <c r="C9" s="44" t="s">
        <v>116</v>
      </c>
      <c r="D9" s="44" t="s">
        <v>139</v>
      </c>
      <c r="E9" s="37" t="s">
        <v>188</v>
      </c>
      <c r="F9" s="11" t="s">
        <v>518</v>
      </c>
      <c r="G9" s="39" t="s">
        <v>12</v>
      </c>
      <c r="H9" s="37">
        <f t="shared" ref="H9" si="0">IF(G9="No cumple",0,IF(G9="Cumple parcialmente",0.5,IF(G9="Cumple totalmente",1,IF(G9="No aplica ",1,0))))</f>
        <v>0.5</v>
      </c>
      <c r="I9" s="11" t="s">
        <v>400</v>
      </c>
      <c r="J9" s="38" t="s">
        <v>189</v>
      </c>
      <c r="K9" s="76"/>
    </row>
    <row r="10" spans="1:11" ht="75.75" customHeight="1" x14ac:dyDescent="0.25">
      <c r="A10" s="77"/>
      <c r="B10" s="48"/>
      <c r="C10" s="48"/>
      <c r="D10" s="48"/>
      <c r="E10" s="37" t="s">
        <v>191</v>
      </c>
      <c r="F10" s="11" t="s">
        <v>465</v>
      </c>
      <c r="G10" s="39" t="s">
        <v>13</v>
      </c>
      <c r="H10" s="37">
        <f t="shared" ref="H10:H20" si="1">IF(G10="No cumple",0,IF(G10="Cumple parcialmente",0.5,IF(G10="Cumple totalmente",1,IF(G10="No aplica ",1,0))))</f>
        <v>1</v>
      </c>
      <c r="I10" s="11" t="s">
        <v>343</v>
      </c>
      <c r="J10" s="45" t="s">
        <v>190</v>
      </c>
      <c r="K10" s="76"/>
    </row>
    <row r="11" spans="1:11" ht="112.5" customHeight="1" x14ac:dyDescent="0.25">
      <c r="A11" s="77"/>
      <c r="B11" s="48"/>
      <c r="C11" s="48"/>
      <c r="D11" s="48"/>
      <c r="E11" s="37" t="s">
        <v>192</v>
      </c>
      <c r="F11" s="11" t="s">
        <v>519</v>
      </c>
      <c r="G11" s="39" t="s">
        <v>12</v>
      </c>
      <c r="H11" s="37">
        <f t="shared" si="1"/>
        <v>0.5</v>
      </c>
      <c r="I11" s="11" t="s">
        <v>462</v>
      </c>
      <c r="J11" s="45" t="s">
        <v>399</v>
      </c>
      <c r="K11" s="76"/>
    </row>
    <row r="12" spans="1:11" ht="144.75" customHeight="1" x14ac:dyDescent="0.25">
      <c r="A12" s="77"/>
      <c r="B12" s="48"/>
      <c r="C12" s="48"/>
      <c r="D12" s="48"/>
      <c r="E12" s="37" t="s">
        <v>193</v>
      </c>
      <c r="F12" s="11" t="s">
        <v>517</v>
      </c>
      <c r="G12" s="39" t="s">
        <v>375</v>
      </c>
      <c r="H12" s="37">
        <f t="shared" si="1"/>
        <v>1</v>
      </c>
      <c r="I12" s="11" t="s">
        <v>516</v>
      </c>
      <c r="J12" s="52"/>
      <c r="K12" s="76"/>
    </row>
    <row r="13" spans="1:11" ht="177.6" customHeight="1" x14ac:dyDescent="0.25">
      <c r="A13" s="77"/>
      <c r="B13" s="48"/>
      <c r="C13" s="48"/>
      <c r="D13" s="48"/>
      <c r="E13" s="37" t="s">
        <v>194</v>
      </c>
      <c r="F13" s="11" t="s">
        <v>344</v>
      </c>
      <c r="G13" s="39" t="s">
        <v>13</v>
      </c>
      <c r="H13" s="37">
        <f t="shared" si="1"/>
        <v>1</v>
      </c>
      <c r="I13" s="11" t="s">
        <v>463</v>
      </c>
      <c r="J13" s="38" t="s">
        <v>189</v>
      </c>
      <c r="K13" s="76"/>
    </row>
    <row r="14" spans="1:11" ht="67.95" customHeight="1" x14ac:dyDescent="0.25">
      <c r="A14" s="75" t="s">
        <v>113</v>
      </c>
      <c r="B14" s="44" t="s">
        <v>187</v>
      </c>
      <c r="C14" s="44" t="s">
        <v>103</v>
      </c>
      <c r="D14" s="44" t="s">
        <v>88</v>
      </c>
      <c r="E14" s="37" t="s">
        <v>195</v>
      </c>
      <c r="F14" s="11" t="s">
        <v>345</v>
      </c>
      <c r="G14" s="39" t="s">
        <v>12</v>
      </c>
      <c r="H14" s="37">
        <f t="shared" si="1"/>
        <v>0.5</v>
      </c>
      <c r="I14" s="11" t="s">
        <v>346</v>
      </c>
      <c r="J14" s="52"/>
      <c r="K14" s="76"/>
    </row>
    <row r="15" spans="1:11" ht="78.75" customHeight="1" x14ac:dyDescent="0.25">
      <c r="A15" s="78"/>
      <c r="B15" s="55"/>
      <c r="C15" s="55"/>
      <c r="D15" s="55"/>
      <c r="E15" s="37" t="s">
        <v>197</v>
      </c>
      <c r="F15" s="11" t="s">
        <v>196</v>
      </c>
      <c r="G15" s="39" t="s">
        <v>13</v>
      </c>
      <c r="H15" s="37">
        <f t="shared" si="1"/>
        <v>1</v>
      </c>
      <c r="I15" s="11" t="s">
        <v>244</v>
      </c>
      <c r="J15" s="45" t="s">
        <v>198</v>
      </c>
      <c r="K15" s="76"/>
    </row>
    <row r="16" spans="1:11" ht="101.25" customHeight="1" x14ac:dyDescent="0.25">
      <c r="A16" s="75" t="s">
        <v>113</v>
      </c>
      <c r="B16" s="44" t="s">
        <v>187</v>
      </c>
      <c r="C16" s="44" t="s">
        <v>109</v>
      </c>
      <c r="D16" s="44" t="s">
        <v>200</v>
      </c>
      <c r="E16" s="37" t="s">
        <v>199</v>
      </c>
      <c r="F16" s="11" t="s">
        <v>201</v>
      </c>
      <c r="G16" s="39" t="s">
        <v>12</v>
      </c>
      <c r="H16" s="37">
        <f t="shared" si="1"/>
        <v>0.5</v>
      </c>
      <c r="I16" s="11" t="s">
        <v>466</v>
      </c>
      <c r="J16" s="52"/>
      <c r="K16" s="76"/>
    </row>
    <row r="17" spans="1:11" ht="100.5" customHeight="1" x14ac:dyDescent="0.25">
      <c r="A17" s="77"/>
      <c r="B17" s="48"/>
      <c r="C17" s="48"/>
      <c r="D17" s="48"/>
      <c r="E17" s="37" t="s">
        <v>202</v>
      </c>
      <c r="F17" s="11" t="s">
        <v>203</v>
      </c>
      <c r="G17" s="39" t="s">
        <v>375</v>
      </c>
      <c r="H17" s="37">
        <f t="shared" si="1"/>
        <v>1</v>
      </c>
      <c r="I17" s="11" t="s">
        <v>464</v>
      </c>
      <c r="J17" s="45" t="s">
        <v>205</v>
      </c>
      <c r="K17" s="76"/>
    </row>
    <row r="18" spans="1:11" ht="104.25" customHeight="1" x14ac:dyDescent="0.25">
      <c r="A18" s="77"/>
      <c r="B18" s="48"/>
      <c r="C18" s="48"/>
      <c r="D18" s="48"/>
      <c r="E18" s="37" t="s">
        <v>204</v>
      </c>
      <c r="F18" s="50" t="s">
        <v>368</v>
      </c>
      <c r="G18" s="39" t="s">
        <v>375</v>
      </c>
      <c r="H18" s="37">
        <f t="shared" si="1"/>
        <v>1</v>
      </c>
      <c r="I18" s="11" t="s">
        <v>412</v>
      </c>
      <c r="J18" s="76" t="s">
        <v>413</v>
      </c>
      <c r="K18" s="49"/>
    </row>
    <row r="19" spans="1:11" ht="108.75" customHeight="1" x14ac:dyDescent="0.25">
      <c r="A19" s="77"/>
      <c r="B19" s="48"/>
      <c r="C19" s="48"/>
      <c r="D19" s="48"/>
      <c r="E19" s="37" t="s">
        <v>206</v>
      </c>
      <c r="F19" s="11" t="s">
        <v>207</v>
      </c>
      <c r="G19" s="39" t="s">
        <v>375</v>
      </c>
      <c r="H19" s="37">
        <f t="shared" si="1"/>
        <v>1</v>
      </c>
      <c r="I19" s="41" t="s">
        <v>414</v>
      </c>
      <c r="J19" s="41"/>
      <c r="K19" s="76"/>
    </row>
    <row r="20" spans="1:11" ht="60" customHeight="1" x14ac:dyDescent="0.25">
      <c r="A20" s="78"/>
      <c r="B20" s="55"/>
      <c r="C20" s="55"/>
      <c r="D20" s="55"/>
      <c r="E20" s="37" t="s">
        <v>211</v>
      </c>
      <c r="F20" s="11" t="s">
        <v>208</v>
      </c>
      <c r="G20" s="39" t="s">
        <v>375</v>
      </c>
      <c r="H20" s="37">
        <f t="shared" si="1"/>
        <v>1</v>
      </c>
      <c r="I20" s="11" t="s">
        <v>209</v>
      </c>
      <c r="J20" s="45" t="s">
        <v>210</v>
      </c>
      <c r="K20" s="76"/>
    </row>
    <row r="21" spans="1:11" x14ac:dyDescent="0.25">
      <c r="A21" s="79"/>
      <c r="B21" s="79"/>
      <c r="C21" s="79"/>
      <c r="D21" s="79"/>
      <c r="E21" s="79"/>
      <c r="F21" s="79" t="s">
        <v>4</v>
      </c>
      <c r="G21" s="80"/>
      <c r="H21" s="80">
        <f>SUM(H9:H20)</f>
        <v>10</v>
      </c>
      <c r="I21" s="79"/>
      <c r="J21" s="103"/>
      <c r="K21" s="79"/>
    </row>
  </sheetData>
  <mergeCells count="23">
    <mergeCell ref="K7:K8"/>
    <mergeCell ref="A6:K6"/>
    <mergeCell ref="D14:D15"/>
    <mergeCell ref="C14:C15"/>
    <mergeCell ref="B14:B15"/>
    <mergeCell ref="A14:A15"/>
    <mergeCell ref="F7:F8"/>
    <mergeCell ref="G7:H7"/>
    <mergeCell ref="I7:I8"/>
    <mergeCell ref="J7:J8"/>
    <mergeCell ref="A7:A8"/>
    <mergeCell ref="B7:B8"/>
    <mergeCell ref="C7:C8"/>
    <mergeCell ref="D7:D8"/>
    <mergeCell ref="E7:E8"/>
    <mergeCell ref="D16:D20"/>
    <mergeCell ref="C16:C20"/>
    <mergeCell ref="A9:A13"/>
    <mergeCell ref="B9:B13"/>
    <mergeCell ref="C9:C13"/>
    <mergeCell ref="D9:D13"/>
    <mergeCell ref="B16:B20"/>
    <mergeCell ref="A16:A20"/>
  </mergeCells>
  <dataValidations count="1">
    <dataValidation type="list" allowBlank="1" showInputMessage="1" showErrorMessage="1" sqref="G9:G20" xr:uid="{00000000-0002-0000-0800-000000000000}">
      <formula1>"No cumple,Cumple parcialmente,Cumple totalmente,No aplica "</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CreateDate xmlns="2DF62EDF-6C46-46B5-811E-AB7615DF9809" xsi:nil="true"/>
    <_ip_UnifiedCompliancePolicyProperties xmlns="http://schemas.microsoft.com/sharepoint/v3" xsi:nil="true"/>
    <PublishingExpirationDate xmlns="http://schemas.microsoft.com/sharepoint/v3" xsi:nil="true"/>
    <PublishingStartDate xmlns="http://schemas.microsoft.com/sharepoint/v3" xsi:nil="true"/>
    <wic_System_Copyright xmlns="http://schemas.microsoft.com/sharepoint/v3/fields" xsi:nil="true"/>
    <_dlc_DocId xmlns="297d7ce5-35f8-41eb-a2d0-f8b1c8292501">SURA-1449473456-2060</_dlc_DocId>
    <_dlc_DocIdUrl xmlns="297d7ce5-35f8-41eb-a2d0-f8b1c8292501">
      <Url>https://suramericana.sharepoint.com/sites/intranet/negocio/arl/portafolio/_layouts/15/DocIdRedir.aspx?ID=SURA-1449473456-2060</Url>
      <Description>SURA-1449473456-2060</Description>
    </_dlc_DocIdUrl>
    <lcf76f155ced4ddcb4097134ff3c332f xmlns="2df62edf-6c46-46b5-811e-ab7615df9809">
      <Terms xmlns="http://schemas.microsoft.com/office/infopath/2007/PartnerControls"/>
    </lcf76f155ced4ddcb4097134ff3c332f>
    <TaxCatchAll xmlns="297d7ce5-35f8-41eb-a2d0-f8b1c82925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Activo de imagen" ma:contentTypeID="0x0101009148F5A04DDD49CBA7127AADA5FB792B00AADE34325A8B49CDA8BB4DB53328F21400AAC21E660978CC4181B5F8479E1064E0" ma:contentTypeVersion="934" ma:contentTypeDescription="Cargar una imagen." ma:contentTypeScope="" ma:versionID="a1ab57ea33accf6847f2847c00b0de11">
  <xsd:schema xmlns:xsd="http://www.w3.org/2001/XMLSchema" xmlns:xs="http://www.w3.org/2001/XMLSchema" xmlns:p="http://schemas.microsoft.com/office/2006/metadata/properties" xmlns:ns1="http://schemas.microsoft.com/sharepoint/v3" xmlns:ns2="2DF62EDF-6C46-46B5-811E-AB7615DF9809" xmlns:ns3="http://schemas.microsoft.com/sharepoint/v3/fields" xmlns:ns4="297d7ce5-35f8-41eb-a2d0-f8b1c8292501" xmlns:ns5="2df62edf-6c46-46b5-811e-ab7615df9809" targetNamespace="http://schemas.microsoft.com/office/2006/metadata/properties" ma:root="true" ma:fieldsID="8ab0df27f3d2d2bf4549c2668b668f05" ns1:_="" ns2:_="" ns3:_="" ns4:_="" ns5:_="">
    <xsd:import namespace="http://schemas.microsoft.com/sharepoint/v3"/>
    <xsd:import namespace="2DF62EDF-6C46-46B5-811E-AB7615DF9809"/>
    <xsd:import namespace="http://schemas.microsoft.com/sharepoint/v3/fields"/>
    <xsd:import namespace="297d7ce5-35f8-41eb-a2d0-f8b1c8292501"/>
    <xsd:import namespace="2df62edf-6c46-46b5-811e-ab7615df9809"/>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element ref="ns5:MediaServiceMetadata" minOccurs="0"/>
                <xsd:element ref="ns5:MediaServiceFastMetadata" minOccurs="0"/>
                <xsd:element ref="ns5:MediaServiceAutoTags" minOccurs="0"/>
                <xsd:element ref="ns5:MediaServiceDateTaken" minOccurs="0"/>
                <xsd:element ref="ns5:MediaServiceOCR" minOccurs="0"/>
                <xsd:element ref="ns1:_ip_UnifiedCompliancePolicyProperties" minOccurs="0"/>
                <xsd:element ref="ns1:_ip_UnifiedCompliancePolicyUIAction" minOccurs="0"/>
                <xsd:element ref="ns5:MediaServiceGenerationTime" minOccurs="0"/>
                <xsd:element ref="ns5:MediaServiceEventHashCode" minOccurs="0"/>
                <xsd:element ref="ns5: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Dirección URL" ma:hidden="true" ma:list="Docs" ma:internalName="FileRef" ma:readOnly="true" ma:showField="FullUrl">
      <xsd:simpleType>
        <xsd:restriction base="dms:Lookup"/>
      </xsd:simpleType>
    </xsd:element>
    <xsd:element name="File_x0020_Type" ma:index="9" nillable="true" ma:displayName="Tipo de archivo" ma:hidden="true" ma:internalName="File_x0020_Type" ma:readOnly="true">
      <xsd:simpleType>
        <xsd:restriction base="dms:Text"/>
      </xsd:simpleType>
    </xsd:element>
    <xsd:element name="HTML_x0020_File_x0020_Type" ma:index="10" nillable="true" ma:displayName="Tipo de archivo HTML" ma:hidden="true" ma:internalName="HTML_x0020_File_x0020_Type" ma:readOnly="true">
      <xsd:simpleType>
        <xsd:restriction base="dms:Text"/>
      </xsd:simpleType>
    </xsd:element>
    <xsd:element name="FSObjType" ma:index="11" nillable="true" ma:displayName="Tipo de elemento" ma:hidden="true" ma:list="Docs" ma:internalName="FSObjType" ma:readOnly="true" ma:showField="FSType">
      <xsd:simpleType>
        <xsd:restriction base="dms:Lookup"/>
      </xsd:simpleType>
    </xsd:element>
    <xsd:element name="PublishingStartDate" ma:index="30" nillable="true" ma:displayName="Fecha de inicio programada" ma:description="" ma:hidden="true" ma:internalName="PublishingStartDate">
      <xsd:simpleType>
        <xsd:restriction base="dms:Unknown"/>
      </xsd:simpleType>
    </xsd:element>
    <xsd:element name="PublishingExpirationDate" ma:index="31" nillable="true" ma:displayName="Fecha de finalización programada" ma:description="" ma:hidden="true" ma:internalName="PublishingExpirationDate">
      <xsd:simpleType>
        <xsd:restriction base="dms:Unknown"/>
      </xsd:simpleType>
    </xsd:element>
    <xsd:element name="_ip_UnifiedCompliancePolicyProperties" ma:index="37" nillable="true" ma:displayName="Propiedades de la Directiva de cumplimiento unificado" ma:hidden="true" ma:internalName="_ip_UnifiedCompliancePolicyProperties">
      <xsd:simpleType>
        <xsd:restriction base="dms:Note"/>
      </xsd:simpleType>
    </xsd:element>
    <xsd:element name="_ip_UnifiedCompliancePolicyUIAction" ma:index="3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F62EDF-6C46-46B5-811E-AB7615DF9809" elementFormDefault="qualified">
    <xsd:import namespace="http://schemas.microsoft.com/office/2006/documentManagement/types"/>
    <xsd:import namespace="http://schemas.microsoft.com/office/infopath/2007/PartnerControls"/>
    <xsd:element name="ThumbnailExists" ma:index="18" nillable="true" ma:displayName="La miniatura ya existe" ma:default="FALSE" ma:hidden="true" ma:internalName="ThumbnailExists" ma:readOnly="true">
      <xsd:simpleType>
        <xsd:restriction base="dms:Boolean"/>
      </xsd:simpleType>
    </xsd:element>
    <xsd:element name="PreviewExists" ma:index="19" nillable="true" ma:displayName="La vista previa ya existe" ma:default="FALSE" ma:hidden="true" ma:internalName="PreviewExists" ma:readOnly="true">
      <xsd:simpleType>
        <xsd:restriction base="dms:Boolean"/>
      </xsd:simpleType>
    </xsd:element>
    <xsd:element name="ImageWidth" ma:index="20" nillable="true" ma:displayName="Ancho" ma:internalName="ImageWidth" ma:readOnly="true">
      <xsd:simpleType>
        <xsd:restriction base="dms:Unknown"/>
      </xsd:simpleType>
    </xsd:element>
    <xsd:element name="ImageHeight" ma:index="22" nillable="true" ma:displayName="Alto" ma:internalName="ImageHeight" ma:readOnly="true">
      <xsd:simpleType>
        <xsd:restriction base="dms:Unknown"/>
      </xsd:simpleType>
    </xsd:element>
    <xsd:element name="ImageCreateDate" ma:index="25" nillable="true" ma:displayName="Fecha de captura de la imag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d7ce5-35f8-41eb-a2d0-f8b1c8292501" elementFormDefault="qualified">
    <xsd:import namespace="http://schemas.microsoft.com/office/2006/documentManagement/types"/>
    <xsd:import namespace="http://schemas.microsoft.com/office/infopath/2007/PartnerControls"/>
    <xsd:element name="_dlc_DocId" ma:index="27" nillable="true" ma:displayName="Valor de Id. de documento" ma:description="El valor del identificador de documento asignado a este elemento." ma:internalName="_dlc_DocId" ma:readOnly="true">
      <xsd:simpleType>
        <xsd:restriction base="dms:Text"/>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TaxCatchAll" ma:index="43" nillable="true" ma:displayName="Columna global de taxonomía" ma:hidden="true" ma:list="{956e5f63-25ea-49c7-82b0-7acb193f354a}" ma:internalName="TaxCatchAll" ma:showField="CatchAllData" ma:web="297d7ce5-35f8-41eb-a2d0-f8b1c82925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f62edf-6c46-46b5-811e-ab7615df9809"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Tags" ma:index="34" nillable="true" ma:displayName="Tags" ma:internalName="MediaServiceAutoTags" ma:readOnly="true">
      <xsd:simpleType>
        <xsd:restriction base="dms:Text"/>
      </xsd:simpleType>
    </xsd:element>
    <xsd:element name="MediaServiceDateTaken" ma:index="35" nillable="true" ma:displayName="MediaServiceDateTaken" ma:hidden="true" ma:internalName="MediaServiceDateTaken"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lcf76f155ced4ddcb4097134ff3c332f" ma:index="42" nillable="true" ma:taxonomy="true" ma:internalName="lcf76f155ced4ddcb4097134ff3c332f" ma:taxonomyFieldName="MediaServiceImageTags" ma:displayName="Etiquetas de imagen" ma:readOnly="false" ma:fieldId="{5cf76f15-5ced-4ddc-b409-7134ff3c332f}" ma:taxonomyMulti="true" ma:sspId="68ae7bf6-5ac9-4edb-a7e0-886d92fb71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or"/>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ma:index="23" ma:displayName="Comentarios"/>
        <xsd:element name="keywords" minOccurs="0" maxOccurs="1" type="xsd:string" ma:index="14" ma:displayName="Palabras clave"/>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8C643-FEE2-4246-A88D-884DF5A7BE40}">
  <ds:schemaRefs>
    <ds:schemaRef ds:uri="http://schemas.microsoft.com/office/2006/documentManagement/types"/>
    <ds:schemaRef ds:uri="http://www.w3.org/XML/1998/namespace"/>
    <ds:schemaRef ds:uri="297d7ce5-35f8-41eb-a2d0-f8b1c8292501"/>
    <ds:schemaRef ds:uri="http://schemas.microsoft.com/sharepoint/v3/fields"/>
    <ds:schemaRef ds:uri="http://purl.org/dc/terms/"/>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 ds:uri="2df62edf-6c46-46b5-811e-ab7615df9809"/>
    <ds:schemaRef ds:uri="2DF62EDF-6C46-46B5-811E-AB7615DF9809"/>
    <ds:schemaRef ds:uri="http://purl.org/dc/elements/1.1/"/>
  </ds:schemaRefs>
</ds:datastoreItem>
</file>

<file path=customXml/itemProps2.xml><?xml version="1.0" encoding="utf-8"?>
<ds:datastoreItem xmlns:ds="http://schemas.openxmlformats.org/officeDocument/2006/customXml" ds:itemID="{F7D8A715-EDDA-45D3-9C00-E509577E8842}">
  <ds:schemaRefs>
    <ds:schemaRef ds:uri="http://schemas.microsoft.com/sharepoint/v3/contenttype/forms"/>
  </ds:schemaRefs>
</ds:datastoreItem>
</file>

<file path=customXml/itemProps3.xml><?xml version="1.0" encoding="utf-8"?>
<ds:datastoreItem xmlns:ds="http://schemas.openxmlformats.org/officeDocument/2006/customXml" ds:itemID="{15FF9798-BA29-4CEB-9F3A-700975457392}">
  <ds:schemaRefs>
    <ds:schemaRef ds:uri="http://schemas.microsoft.com/sharepoint/events"/>
  </ds:schemaRefs>
</ds:datastoreItem>
</file>

<file path=customXml/itemProps4.xml><?xml version="1.0" encoding="utf-8"?>
<ds:datastoreItem xmlns:ds="http://schemas.openxmlformats.org/officeDocument/2006/customXml" ds:itemID="{8F6BB237-5462-4717-8165-553E2CE42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F62EDF-6C46-46B5-811E-AB7615DF9809"/>
    <ds:schemaRef ds:uri="http://schemas.microsoft.com/sharepoint/v3/fields"/>
    <ds:schemaRef ds:uri="297d7ce5-35f8-41eb-a2d0-f8b1c8292501"/>
    <ds:schemaRef ds:uri="2df62edf-6c46-46b5-811e-ab7615df98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PORTADA (2)</vt:lpstr>
      <vt:lpstr>Definiciones</vt:lpstr>
      <vt:lpstr>TITULO I</vt:lpstr>
      <vt:lpstr>TITULO II</vt:lpstr>
      <vt:lpstr>TITULO III</vt:lpstr>
      <vt:lpstr>TITULO IV</vt:lpstr>
      <vt:lpstr>TITULO V </vt:lpstr>
      <vt:lpstr>TITULO VI</vt:lpstr>
      <vt:lpstr>TITULO VII</vt:lpstr>
      <vt:lpstr>TITULO VIII</vt:lpstr>
      <vt:lpstr>TITULO lX</vt:lpstr>
      <vt:lpstr>TITULO X</vt:lpstr>
      <vt:lpstr>Resumen</vt:lpstr>
      <vt:lpstr>Grafica</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Luffi</dc:creator>
  <cp:keywords/>
  <dc:description/>
  <cp:lastModifiedBy>Gloria Catalina Gheorghe</cp:lastModifiedBy>
  <dcterms:created xsi:type="dcterms:W3CDTF">2016-10-19T13:37:16Z</dcterms:created>
  <dcterms:modified xsi:type="dcterms:W3CDTF">2024-07-11T16:40:23Z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0x0101009148F5A04DDD49CBA7127AADA5FB792B00AADE34325A8B49CDA8BB4DB53328F21400AAC21E660978CC4181B5F8479E1064E0</vt:lpwstr>
  </property>
  <property fmtid="{D5CDD505-2E9C-101B-9397-08002B2CF9AE}" pid="3" name="_dlc_DocIdItemGuid">
    <vt:lpwstr>2c7716a2-48c3-4821-955c-ed0645f48995</vt:lpwstr>
  </property>
  <property fmtid="{D5CDD505-2E9C-101B-9397-08002B2CF9AE}" pid="4" name="MediaServiceImageTags">
    <vt:lpwstr/>
  </property>
</Properties>
</file>